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ahososgov.sharepoint.com/sites/Department-Elections/Elections M  N drives/2022 Elections/General Election/Canvass/"/>
    </mc:Choice>
  </mc:AlternateContent>
  <xr:revisionPtr revIDLastSave="572" documentId="8_{6576A249-9A1B-42F1-95FA-CD998724222C}" xr6:coauthVersionLast="47" xr6:coauthVersionMax="47" xr10:uidLastSave="{D838CFEE-B36C-4B25-8582-79A646CA8CF8}"/>
  <bookViews>
    <workbookView xWindow="760" yWindow="760" windowWidth="16570" windowHeight="13440" activeTab="2" xr2:uid="{65DEDE28-10EA-480E-BE8E-C124257B2912}"/>
  </bookViews>
  <sheets>
    <sheet name="US Sen" sheetId="1" r:id="rId1"/>
    <sheet name="US Rep" sheetId="5" r:id="rId2"/>
    <sheet name="Gov" sheetId="6" r:id="rId3"/>
    <sheet name="Lt Gov &amp; SoS" sheetId="7" r:id="rId4"/>
    <sheet name="SC &amp; ST" sheetId="8" r:id="rId5"/>
    <sheet name="AG &amp; SOPI" sheetId="9" r:id="rId6"/>
    <sheet name="State Questions" sheetId="10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0" i="10" l="1"/>
  <c r="B58" i="10"/>
  <c r="B57" i="10"/>
  <c r="E53" i="10"/>
  <c r="D53" i="10"/>
  <c r="B59" i="10" s="1"/>
  <c r="C53" i="10"/>
  <c r="B53" i="10"/>
  <c r="E53" i="6"/>
  <c r="F53" i="6"/>
  <c r="D54" i="10" l="1"/>
  <c r="E54" i="10"/>
  <c r="C54" i="10"/>
  <c r="B54" i="10"/>
  <c r="E52" i="1"/>
  <c r="D52" i="1"/>
  <c r="E53" i="9"/>
  <c r="D53" i="9"/>
  <c r="C53" i="9"/>
  <c r="B53" i="9"/>
  <c r="F53" i="8"/>
  <c r="E53" i="8"/>
  <c r="D53" i="8"/>
  <c r="C53" i="8"/>
  <c r="B53" i="8"/>
  <c r="G53" i="7"/>
  <c r="F53" i="7"/>
  <c r="E53" i="7"/>
  <c r="D53" i="7"/>
  <c r="C53" i="7"/>
  <c r="B53" i="7"/>
  <c r="G53" i="6"/>
  <c r="C53" i="6"/>
  <c r="D53" i="6"/>
  <c r="B53" i="6"/>
  <c r="F53" i="5"/>
  <c r="E53" i="5"/>
  <c r="D53" i="5"/>
  <c r="C53" i="5"/>
  <c r="B53" i="5"/>
  <c r="E54" i="5" l="1"/>
  <c r="F54" i="5"/>
  <c r="D54" i="9"/>
  <c r="E54" i="9"/>
  <c r="B54" i="9"/>
  <c r="C54" i="9"/>
  <c r="E54" i="8"/>
  <c r="F54" i="8"/>
  <c r="B54" i="8"/>
  <c r="D54" i="8"/>
  <c r="C54" i="8"/>
  <c r="F54" i="7"/>
  <c r="E54" i="7"/>
  <c r="G54" i="7"/>
  <c r="C54" i="7"/>
  <c r="B54" i="7"/>
  <c r="D54" i="7"/>
  <c r="E54" i="6"/>
  <c r="F54" i="6"/>
  <c r="D54" i="6"/>
  <c r="G54" i="6"/>
  <c r="C54" i="6"/>
  <c r="B54" i="6"/>
  <c r="D54" i="5"/>
  <c r="C54" i="5"/>
  <c r="B54" i="5"/>
  <c r="B52" i="1"/>
  <c r="C52" i="1"/>
  <c r="F52" i="1"/>
  <c r="F53" i="1" l="1"/>
  <c r="B53" i="1"/>
  <c r="C53" i="1"/>
  <c r="E53" i="1"/>
  <c r="D53" i="1"/>
</calcChain>
</file>

<file path=xl/sharedStrings.xml><?xml version="1.0" encoding="utf-8"?>
<sst xmlns="http://schemas.openxmlformats.org/spreadsheetml/2006/main" count="443" uniqueCount="113">
  <si>
    <t>Issued by Lawerence Denney, Secretary of State</t>
  </si>
  <si>
    <t>State of Idaho</t>
  </si>
  <si>
    <t>Ada</t>
  </si>
  <si>
    <t>Adams</t>
  </si>
  <si>
    <t>Bannock</t>
  </si>
  <si>
    <t>Bear Lake</t>
  </si>
  <si>
    <t>Benewah</t>
  </si>
  <si>
    <t>Bingham</t>
  </si>
  <si>
    <t>Blaine</t>
  </si>
  <si>
    <t>Boise</t>
  </si>
  <si>
    <t>Bonner</t>
  </si>
  <si>
    <t>Bonneville</t>
  </si>
  <si>
    <t>Boundary</t>
  </si>
  <si>
    <t>Butte</t>
  </si>
  <si>
    <t>Camas</t>
  </si>
  <si>
    <t>Canyon</t>
  </si>
  <si>
    <t>Caribou</t>
  </si>
  <si>
    <t>Cassia</t>
  </si>
  <si>
    <t>Clark</t>
  </si>
  <si>
    <t>Clearwater</t>
  </si>
  <si>
    <t>Custer</t>
  </si>
  <si>
    <t>Elmore</t>
  </si>
  <si>
    <t>Franklin</t>
  </si>
  <si>
    <t>Fremont</t>
  </si>
  <si>
    <t>Gem</t>
  </si>
  <si>
    <t>Gooding</t>
  </si>
  <si>
    <t>Idaho</t>
  </si>
  <si>
    <t>Jefferson</t>
  </si>
  <si>
    <t>Jerome</t>
  </si>
  <si>
    <t>Kootenai</t>
  </si>
  <si>
    <t>Latah</t>
  </si>
  <si>
    <t>Lemhi</t>
  </si>
  <si>
    <t>Lewis</t>
  </si>
  <si>
    <t>Lincoln</t>
  </si>
  <si>
    <t>Madison</t>
  </si>
  <si>
    <t>Minidoka</t>
  </si>
  <si>
    <t>Nez Perce</t>
  </si>
  <si>
    <t>Oneida</t>
  </si>
  <si>
    <t>Owyhee</t>
  </si>
  <si>
    <t>Payette</t>
  </si>
  <si>
    <t>Power</t>
  </si>
  <si>
    <t>Shoshone</t>
  </si>
  <si>
    <t>Teton</t>
  </si>
  <si>
    <t>Twin Falls</t>
  </si>
  <si>
    <t>Valley</t>
  </si>
  <si>
    <t>Washington</t>
  </si>
  <si>
    <t>TOTAL</t>
  </si>
  <si>
    <t>Percentage</t>
  </si>
  <si>
    <t>UNITED STATES</t>
  </si>
  <si>
    <t>REPRESENTATIVE</t>
  </si>
  <si>
    <t>DISTRICT 1</t>
  </si>
  <si>
    <t>DEM</t>
  </si>
  <si>
    <t>REP</t>
  </si>
  <si>
    <t>SENATOR</t>
  </si>
  <si>
    <t>DISTRICT 2</t>
  </si>
  <si>
    <t>Russ Fulcher</t>
  </si>
  <si>
    <t>Mike Simpson</t>
  </si>
  <si>
    <t>CON</t>
  </si>
  <si>
    <t>LIB</t>
  </si>
  <si>
    <t>Precinct</t>
  </si>
  <si>
    <t>David Roth</t>
  </si>
  <si>
    <t>Mike Crapo</t>
  </si>
  <si>
    <t>Ray J. Writz</t>
  </si>
  <si>
    <t>Idaho Sierra Law</t>
  </si>
  <si>
    <t>Kaylee Peterson</t>
  </si>
  <si>
    <t>Wendy Norman</t>
  </si>
  <si>
    <t>County</t>
  </si>
  <si>
    <t>GOVERNOR</t>
  </si>
  <si>
    <t>Stephen Heidt</t>
  </si>
  <si>
    <t>Brad Little</t>
  </si>
  <si>
    <t>Chantyrose Davison</t>
  </si>
  <si>
    <t>Paul Sand</t>
  </si>
  <si>
    <t>LIEUTENANT</t>
  </si>
  <si>
    <t>SECRETARY</t>
  </si>
  <si>
    <t>OF STATE</t>
  </si>
  <si>
    <t>Terri Pickens Manweiler</t>
  </si>
  <si>
    <t>Scott Bedke</t>
  </si>
  <si>
    <t>Pro-Life</t>
  </si>
  <si>
    <t>Shawn Keenan</t>
  </si>
  <si>
    <t>Phil McGrane</t>
  </si>
  <si>
    <t>STATE</t>
  </si>
  <si>
    <t>CONTROLLER</t>
  </si>
  <si>
    <t>TREASURER</t>
  </si>
  <si>
    <t>Dianna David</t>
  </si>
  <si>
    <t>Brandon D Woolf</t>
  </si>
  <si>
    <t>Miste Gardner</t>
  </si>
  <si>
    <t>Julie A. Ellsworth</t>
  </si>
  <si>
    <t>ATTORNEY</t>
  </si>
  <si>
    <t>SUPERINTENDENT OF</t>
  </si>
  <si>
    <t>GENERAL</t>
  </si>
  <si>
    <t>PUBLIC INSTRUCTION</t>
  </si>
  <si>
    <t>Raul Labrador</t>
  </si>
  <si>
    <t>Terry L. Gilbert</t>
  </si>
  <si>
    <t>Debbie Critchfield</t>
  </si>
  <si>
    <t>November 8, 2022 General Election</t>
  </si>
  <si>
    <t>IND</t>
  </si>
  <si>
    <t>Ammon Bundy</t>
  </si>
  <si>
    <t>Scott Oh Cleveland</t>
  </si>
  <si>
    <t>Darian Drake</t>
  </si>
  <si>
    <t>Garth G Gaylord (W/I)</t>
  </si>
  <si>
    <t>Lisa Marie (W/I)</t>
  </si>
  <si>
    <t>Deborah Silver</t>
  </si>
  <si>
    <t>Tom Arkoosh</t>
  </si>
  <si>
    <t>SJR 2</t>
  </si>
  <si>
    <t>CONSTITUTIONAL</t>
  </si>
  <si>
    <t>AMENDMENT</t>
  </si>
  <si>
    <t>IDAHO ADVISORY</t>
  </si>
  <si>
    <t>QUESTION</t>
  </si>
  <si>
    <t>(2022 SPECIAL SESSION HB 1)</t>
  </si>
  <si>
    <t>Yes</t>
  </si>
  <si>
    <t>No</t>
  </si>
  <si>
    <t>Approve</t>
  </si>
  <si>
    <t>Disapprove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</si>
</sst>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color rgb="FF0000FF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b/>
      <sz val="11"/>
      <color rgb="FF0000FF"/>
      <name val="Arial Narrow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1" fillId="0" borderId="0" xfId="0" applyFont="1"/>
    <xf numFmtId="0" fontId="7" fillId="0" borderId="0" xfId="0" applyFont="1"/>
    <xf numFmtId="0" fontId="7" fillId="2" borderId="8" xfId="0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4" xfId="0" applyFont="1" applyBorder="1" applyAlignment="1">
      <alignment horizontal="center" vertical="center" textRotation="90" wrapText="1"/>
    </xf>
    <xf numFmtId="3" fontId="6" fillId="3" borderId="15" xfId="0" applyNumberFormat="1" applyFont="1" applyFill="1" applyBorder="1" applyAlignment="1">
      <alignment horizontal="left"/>
    </xf>
    <xf numFmtId="3" fontId="7" fillId="3" borderId="15" xfId="0" applyNumberFormat="1" applyFont="1" applyFill="1" applyBorder="1"/>
    <xf numFmtId="0" fontId="7" fillId="0" borderId="8" xfId="0" applyFont="1" applyBorder="1" applyAlignment="1">
      <alignment horizontal="center" vertical="center" textRotation="90" wrapText="1"/>
    </xf>
    <xf numFmtId="41" fontId="8" fillId="0" borderId="0" xfId="0" applyNumberFormat="1" applyFont="1"/>
    <xf numFmtId="41" fontId="9" fillId="0" borderId="0" xfId="0" applyNumberFormat="1" applyFont="1"/>
    <xf numFmtId="164" fontId="7" fillId="0" borderId="0" xfId="0" applyNumberFormat="1" applyFont="1" applyAlignment="1">
      <alignment horizontal="right"/>
    </xf>
    <xf numFmtId="0" fontId="6" fillId="0" borderId="30" xfId="0" applyFont="1" applyBorder="1"/>
    <xf numFmtId="0" fontId="6" fillId="0" borderId="34" xfId="0" applyFont="1" applyBorder="1"/>
    <xf numFmtId="0" fontId="7" fillId="0" borderId="37" xfId="0" applyFont="1" applyBorder="1" applyAlignment="1">
      <alignment horizontal="left"/>
    </xf>
    <xf numFmtId="0" fontId="7" fillId="0" borderId="38" xfId="0" applyFont="1" applyBorder="1" applyAlignment="1">
      <alignment horizontal="center"/>
    </xf>
    <xf numFmtId="0" fontId="6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 textRotation="90" wrapText="1"/>
    </xf>
    <xf numFmtId="3" fontId="6" fillId="3" borderId="40" xfId="0" applyNumberFormat="1" applyFont="1" applyFill="1" applyBorder="1" applyAlignment="1">
      <alignment horizontal="left"/>
    </xf>
    <xf numFmtId="3" fontId="6" fillId="3" borderId="41" xfId="0" applyNumberFormat="1" applyFont="1" applyFill="1" applyBorder="1" applyAlignment="1">
      <alignment horizontal="left"/>
    </xf>
    <xf numFmtId="0" fontId="4" fillId="0" borderId="42" xfId="0" applyFont="1" applyBorder="1" applyAlignment="1" applyProtection="1">
      <alignment horizontal="left"/>
      <protection locked="0"/>
    </xf>
    <xf numFmtId="0" fontId="4" fillId="0" borderId="45" xfId="0" applyFont="1" applyBorder="1" applyAlignment="1" applyProtection="1">
      <alignment horizontal="left"/>
      <protection locked="0"/>
    </xf>
    <xf numFmtId="0" fontId="5" fillId="0" borderId="46" xfId="0" applyFont="1" applyBorder="1" applyAlignment="1" applyProtection="1">
      <alignment horizontal="left"/>
      <protection locked="0"/>
    </xf>
    <xf numFmtId="0" fontId="4" fillId="0" borderId="48" xfId="0" applyFont="1" applyBorder="1" applyAlignment="1" applyProtection="1">
      <alignment horizontal="left"/>
      <protection locked="0"/>
    </xf>
    <xf numFmtId="164" fontId="7" fillId="2" borderId="49" xfId="0" applyNumberFormat="1" applyFont="1" applyFill="1" applyBorder="1" applyAlignment="1">
      <alignment horizontal="right"/>
    </xf>
    <xf numFmtId="164" fontId="7" fillId="0" borderId="50" xfId="0" applyNumberFormat="1" applyFont="1" applyBorder="1" applyAlignment="1">
      <alignment horizontal="right"/>
    </xf>
    <xf numFmtId="164" fontId="7" fillId="0" borderId="14" xfId="0" applyNumberFormat="1" applyFont="1" applyBorder="1" applyAlignment="1">
      <alignment horizontal="right"/>
    </xf>
    <xf numFmtId="164" fontId="7" fillId="0" borderId="51" xfId="0" applyNumberFormat="1" applyFont="1" applyBorder="1" applyAlignment="1">
      <alignment horizontal="right"/>
    </xf>
    <xf numFmtId="0" fontId="7" fillId="2" borderId="5" xfId="0" applyFont="1" applyFill="1" applyBorder="1" applyAlignment="1">
      <alignment horizontal="center"/>
    </xf>
    <xf numFmtId="0" fontId="7" fillId="0" borderId="5" xfId="0" applyFont="1" applyBorder="1" applyAlignment="1">
      <alignment horizontal="center" vertical="center" textRotation="90" wrapText="1"/>
    </xf>
    <xf numFmtId="164" fontId="7" fillId="2" borderId="52" xfId="0" applyNumberFormat="1" applyFont="1" applyFill="1" applyBorder="1" applyAlignment="1">
      <alignment horizontal="right"/>
    </xf>
    <xf numFmtId="0" fontId="7" fillId="2" borderId="56" xfId="0" applyFont="1" applyFill="1" applyBorder="1" applyAlignment="1">
      <alignment horizontal="center"/>
    </xf>
    <xf numFmtId="0" fontId="7" fillId="0" borderId="56" xfId="0" applyFont="1" applyBorder="1" applyAlignment="1">
      <alignment horizontal="center" vertical="center" textRotation="90" wrapText="1"/>
    </xf>
    <xf numFmtId="164" fontId="7" fillId="2" borderId="61" xfId="0" applyNumberFormat="1" applyFont="1" applyFill="1" applyBorder="1" applyAlignment="1">
      <alignment horizontal="right"/>
    </xf>
    <xf numFmtId="3" fontId="7" fillId="3" borderId="41" xfId="0" applyNumberFormat="1" applyFont="1" applyFill="1" applyBorder="1"/>
    <xf numFmtId="164" fontId="7" fillId="0" borderId="49" xfId="0" applyNumberFormat="1" applyFont="1" applyBorder="1" applyAlignment="1">
      <alignment horizontal="right"/>
    </xf>
    <xf numFmtId="164" fontId="7" fillId="2" borderId="50" xfId="0" applyNumberFormat="1" applyFont="1" applyFill="1" applyBorder="1" applyAlignment="1">
      <alignment horizontal="right"/>
    </xf>
    <xf numFmtId="164" fontId="7" fillId="0" borderId="66" xfId="0" applyNumberFormat="1" applyFont="1" applyBorder="1" applyAlignment="1">
      <alignment horizontal="right"/>
    </xf>
    <xf numFmtId="164" fontId="7" fillId="0" borderId="67" xfId="0" applyNumberFormat="1" applyFont="1" applyBorder="1" applyAlignment="1">
      <alignment horizontal="right"/>
    </xf>
    <xf numFmtId="164" fontId="7" fillId="2" borderId="68" xfId="0" applyNumberFormat="1" applyFont="1" applyFill="1" applyBorder="1" applyAlignment="1">
      <alignment horizontal="right"/>
    </xf>
    <xf numFmtId="164" fontId="7" fillId="2" borderId="65" xfId="0" applyNumberFormat="1" applyFont="1" applyFill="1" applyBorder="1" applyAlignment="1">
      <alignment horizontal="right"/>
    </xf>
    <xf numFmtId="0" fontId="4" fillId="0" borderId="73" xfId="0" applyFont="1" applyBorder="1" applyAlignment="1" applyProtection="1">
      <alignment horizontal="left"/>
      <protection locked="0"/>
    </xf>
    <xf numFmtId="0" fontId="7" fillId="2" borderId="13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37" fontId="8" fillId="2" borderId="3" xfId="0" applyNumberFormat="1" applyFont="1" applyFill="1" applyBorder="1"/>
    <xf numFmtId="37" fontId="8" fillId="0" borderId="25" xfId="0" applyNumberFormat="1" applyFont="1" applyBorder="1"/>
    <xf numFmtId="37" fontId="8" fillId="2" borderId="27" xfId="0" applyNumberFormat="1" applyFont="1" applyFill="1" applyBorder="1"/>
    <xf numFmtId="37" fontId="8" fillId="2" borderId="57" xfId="0" applyNumberFormat="1" applyFont="1" applyFill="1" applyBorder="1"/>
    <xf numFmtId="37" fontId="8" fillId="0" borderId="11" xfId="0" applyNumberFormat="1" applyFont="1" applyBorder="1"/>
    <xf numFmtId="37" fontId="8" fillId="2" borderId="58" xfId="0" applyNumberFormat="1" applyFont="1" applyFill="1" applyBorder="1"/>
    <xf numFmtId="37" fontId="8" fillId="2" borderId="4" xfId="0" applyNumberFormat="1" applyFont="1" applyFill="1" applyBorder="1"/>
    <xf numFmtId="37" fontId="8" fillId="0" borderId="12" xfId="0" applyNumberFormat="1" applyFont="1" applyBorder="1"/>
    <xf numFmtId="37" fontId="8" fillId="2" borderId="59" xfId="0" applyNumberFormat="1" applyFont="1" applyFill="1" applyBorder="1"/>
    <xf numFmtId="37" fontId="8" fillId="2" borderId="6" xfId="0" applyNumberFormat="1" applyFont="1" applyFill="1" applyBorder="1"/>
    <xf numFmtId="37" fontId="9" fillId="2" borderId="5" xfId="0" applyNumberFormat="1" applyFont="1" applyFill="1" applyBorder="1"/>
    <xf numFmtId="37" fontId="9" fillId="0" borderId="8" xfId="0" applyNumberFormat="1" applyFont="1" applyBorder="1"/>
    <xf numFmtId="37" fontId="9" fillId="2" borderId="56" xfId="0" applyNumberFormat="1" applyFont="1" applyFill="1" applyBorder="1"/>
    <xf numFmtId="37" fontId="9" fillId="0" borderId="26" xfId="0" applyNumberFormat="1" applyFont="1" applyBorder="1"/>
    <xf numFmtId="37" fontId="9" fillId="0" borderId="5" xfId="0" applyNumberFormat="1" applyFont="1" applyBorder="1"/>
    <xf numFmtId="37" fontId="9" fillId="0" borderId="47" xfId="0" applyNumberFormat="1" applyFont="1" applyBorder="1"/>
    <xf numFmtId="3" fontId="8" fillId="2" borderId="16" xfId="0" applyNumberFormat="1" applyFont="1" applyFill="1" applyBorder="1"/>
    <xf numFmtId="3" fontId="8" fillId="0" borderId="19" xfId="0" applyNumberFormat="1" applyFont="1" applyBorder="1"/>
    <xf numFmtId="3" fontId="8" fillId="2" borderId="24" xfId="0" applyNumberFormat="1" applyFont="1" applyFill="1" applyBorder="1"/>
    <xf numFmtId="3" fontId="8" fillId="0" borderId="69" xfId="0" applyNumberFormat="1" applyFont="1" applyBorder="1"/>
    <xf numFmtId="3" fontId="8" fillId="2" borderId="9" xfId="0" applyNumberFormat="1" applyFont="1" applyFill="1" applyBorder="1"/>
    <xf numFmtId="3" fontId="8" fillId="2" borderId="17" xfId="0" applyNumberFormat="1" applyFont="1" applyFill="1" applyBorder="1"/>
    <xf numFmtId="3" fontId="8" fillId="0" borderId="20" xfId="0" applyNumberFormat="1" applyFont="1" applyBorder="1"/>
    <xf numFmtId="3" fontId="8" fillId="2" borderId="3" xfId="0" applyNumberFormat="1" applyFont="1" applyFill="1" applyBorder="1"/>
    <xf numFmtId="3" fontId="8" fillId="0" borderId="70" xfId="0" applyNumberFormat="1" applyFont="1" applyBorder="1"/>
    <xf numFmtId="3" fontId="8" fillId="2" borderId="10" xfId="0" applyNumberFormat="1" applyFont="1" applyFill="1" applyBorder="1"/>
    <xf numFmtId="3" fontId="8" fillId="2" borderId="18" xfId="0" applyNumberFormat="1" applyFont="1" applyFill="1" applyBorder="1"/>
    <xf numFmtId="3" fontId="8" fillId="0" borderId="21" xfId="0" applyNumberFormat="1" applyFont="1" applyBorder="1"/>
    <xf numFmtId="3" fontId="8" fillId="2" borderId="4" xfId="0" applyNumberFormat="1" applyFont="1" applyFill="1" applyBorder="1"/>
    <xf numFmtId="3" fontId="8" fillId="0" borderId="71" xfId="0" applyNumberFormat="1" applyFont="1" applyBorder="1"/>
    <xf numFmtId="3" fontId="9" fillId="2" borderId="5" xfId="0" applyNumberFormat="1" applyFont="1" applyFill="1" applyBorder="1"/>
    <xf numFmtId="3" fontId="9" fillId="0" borderId="5" xfId="0" applyNumberFormat="1" applyFont="1" applyBorder="1"/>
    <xf numFmtId="3" fontId="0" fillId="2" borderId="22" xfId="0" applyNumberFormat="1" applyFill="1" applyBorder="1"/>
    <xf numFmtId="3" fontId="0" fillId="0" borderId="22" xfId="0" applyNumberFormat="1" applyBorder="1"/>
    <xf numFmtId="3" fontId="0" fillId="2" borderId="9" xfId="0" applyNumberFormat="1" applyFill="1" applyBorder="1"/>
    <xf numFmtId="3" fontId="0" fillId="0" borderId="9" xfId="0" applyNumberFormat="1" applyBorder="1"/>
    <xf numFmtId="3" fontId="0" fillId="2" borderId="23" xfId="0" applyNumberFormat="1" applyFill="1" applyBorder="1"/>
    <xf numFmtId="3" fontId="0" fillId="0" borderId="10" xfId="0" applyNumberFormat="1" applyBorder="1"/>
    <xf numFmtId="3" fontId="8" fillId="0" borderId="27" xfId="0" applyNumberFormat="1" applyFont="1" applyBorder="1"/>
    <xf numFmtId="3" fontId="8" fillId="2" borderId="27" xfId="0" applyNumberFormat="1" applyFont="1" applyFill="1" applyBorder="1"/>
    <xf numFmtId="3" fontId="8" fillId="2" borderId="57" xfId="0" applyNumberFormat="1" applyFont="1" applyFill="1" applyBorder="1"/>
    <xf numFmtId="3" fontId="8" fillId="0" borderId="28" xfId="0" applyNumberFormat="1" applyFont="1" applyBorder="1"/>
    <xf numFmtId="3" fontId="8" fillId="0" borderId="3" xfId="0" applyNumberFormat="1" applyFont="1" applyBorder="1"/>
    <xf numFmtId="3" fontId="8" fillId="2" borderId="58" xfId="0" applyNumberFormat="1" applyFont="1" applyFill="1" applyBorder="1"/>
    <xf numFmtId="3" fontId="8" fillId="0" borderId="4" xfId="0" applyNumberFormat="1" applyFont="1" applyBorder="1"/>
    <xf numFmtId="3" fontId="8" fillId="2" borderId="59" xfId="0" applyNumberFormat="1" applyFont="1" applyFill="1" applyBorder="1"/>
    <xf numFmtId="3" fontId="8" fillId="0" borderId="29" xfId="0" applyNumberFormat="1" applyFont="1" applyBorder="1"/>
    <xf numFmtId="3" fontId="8" fillId="2" borderId="6" xfId="0" applyNumberFormat="1" applyFont="1" applyFill="1" applyBorder="1"/>
    <xf numFmtId="3" fontId="8" fillId="2" borderId="60" xfId="0" applyNumberFormat="1" applyFont="1" applyFill="1" applyBorder="1"/>
    <xf numFmtId="3" fontId="9" fillId="0" borderId="8" xfId="0" applyNumberFormat="1" applyFont="1" applyBorder="1"/>
    <xf numFmtId="3" fontId="9" fillId="2" borderId="26" xfId="0" applyNumberFormat="1" applyFont="1" applyFill="1" applyBorder="1"/>
    <xf numFmtId="3" fontId="9" fillId="2" borderId="46" xfId="0" applyNumberFormat="1" applyFont="1" applyFill="1" applyBorder="1"/>
    <xf numFmtId="3" fontId="9" fillId="0" borderId="47" xfId="0" applyNumberFormat="1" applyFont="1" applyBorder="1"/>
    <xf numFmtId="3" fontId="8" fillId="2" borderId="69" xfId="0" applyNumberFormat="1" applyFont="1" applyFill="1" applyBorder="1"/>
    <xf numFmtId="3" fontId="8" fillId="2" borderId="70" xfId="0" applyNumberFormat="1" applyFont="1" applyFill="1" applyBorder="1"/>
    <xf numFmtId="3" fontId="8" fillId="2" borderId="71" xfId="0" applyNumberFormat="1" applyFont="1" applyFill="1" applyBorder="1"/>
    <xf numFmtId="3" fontId="8" fillId="2" borderId="72" xfId="0" applyNumberFormat="1" applyFont="1" applyFill="1" applyBorder="1"/>
    <xf numFmtId="3" fontId="9" fillId="2" borderId="38" xfId="0" applyNumberFormat="1" applyFont="1" applyFill="1" applyBorder="1"/>
    <xf numFmtId="37" fontId="8" fillId="0" borderId="27" xfId="0" applyNumberFormat="1" applyFont="1" applyBorder="1"/>
    <xf numFmtId="37" fontId="8" fillId="0" borderId="3" xfId="0" applyNumberFormat="1" applyFont="1" applyBorder="1"/>
    <xf numFmtId="37" fontId="8" fillId="0" borderId="28" xfId="0" applyNumberFormat="1" applyFont="1" applyBorder="1"/>
    <xf numFmtId="37" fontId="8" fillId="0" borderId="4" xfId="0" applyNumberFormat="1" applyFont="1" applyBorder="1"/>
    <xf numFmtId="37" fontId="8" fillId="0" borderId="29" xfId="0" applyNumberFormat="1" applyFont="1" applyBorder="1"/>
    <xf numFmtId="37" fontId="8" fillId="2" borderId="60" xfId="0" applyNumberFormat="1" applyFont="1" applyFill="1" applyBorder="1"/>
    <xf numFmtId="3" fontId="9" fillId="2" borderId="56" xfId="0" applyNumberFormat="1" applyFont="1" applyFill="1" applyBorder="1"/>
    <xf numFmtId="3" fontId="8" fillId="0" borderId="72" xfId="0" applyNumberFormat="1" applyFont="1" applyBorder="1"/>
    <xf numFmtId="0" fontId="4" fillId="0" borderId="0" xfId="0" applyFont="1" applyAlignment="1" applyProtection="1">
      <alignment horizontal="left"/>
      <protection locked="0"/>
    </xf>
    <xf numFmtId="3" fontId="0" fillId="0" borderId="0" xfId="0" applyNumberFormat="1"/>
    <xf numFmtId="37" fontId="0" fillId="0" borderId="0" xfId="0" applyNumberFormat="1"/>
    <xf numFmtId="0" fontId="10" fillId="0" borderId="0" xfId="0" applyFont="1" applyAlignment="1">
      <alignment horizontal="right"/>
    </xf>
    <xf numFmtId="0" fontId="7" fillId="0" borderId="5" xfId="0" applyFont="1" applyBorder="1" applyAlignment="1">
      <alignment horizontal="center"/>
    </xf>
    <xf numFmtId="0" fontId="7" fillId="0" borderId="74" xfId="0" applyFont="1" applyBorder="1" applyAlignment="1" applyProtection="1">
      <alignment horizontal="center" vertical="center" textRotation="90"/>
      <protection locked="0"/>
    </xf>
    <xf numFmtId="0" fontId="7" fillId="0" borderId="75" xfId="0" applyFont="1" applyBorder="1" applyAlignment="1" applyProtection="1">
      <alignment horizontal="center" vertical="center" textRotation="90"/>
      <protection locked="0"/>
    </xf>
    <xf numFmtId="0" fontId="7" fillId="2" borderId="38" xfId="0" applyFont="1" applyFill="1" applyBorder="1" applyAlignment="1">
      <alignment horizontal="center"/>
    </xf>
    <xf numFmtId="0" fontId="6" fillId="0" borderId="53" xfId="0" applyFont="1" applyBorder="1"/>
    <xf numFmtId="0" fontId="6" fillId="0" borderId="54" xfId="0" applyFont="1" applyBorder="1"/>
    <xf numFmtId="3" fontId="0" fillId="2" borderId="62" xfId="0" applyNumberFormat="1" applyFill="1" applyBorder="1"/>
    <xf numFmtId="3" fontId="0" fillId="2" borderId="63" xfId="0" applyNumberFormat="1" applyFill="1" applyBorder="1"/>
    <xf numFmtId="3" fontId="0" fillId="2" borderId="10" xfId="0" applyNumberFormat="1" applyFill="1" applyBorder="1"/>
    <xf numFmtId="3" fontId="0" fillId="2" borderId="64" xfId="0" applyNumberFormat="1" applyFill="1" applyBorder="1"/>
    <xf numFmtId="3" fontId="8" fillId="2" borderId="43" xfId="0" applyNumberFormat="1" applyFont="1" applyFill="1" applyBorder="1"/>
    <xf numFmtId="3" fontId="8" fillId="2" borderId="44" xfId="0" applyNumberFormat="1" applyFont="1" applyFill="1" applyBorder="1"/>
    <xf numFmtId="3" fontId="9" fillId="2" borderId="47" xfId="0" applyNumberFormat="1" applyFont="1" applyFill="1" applyBorder="1"/>
    <xf numFmtId="164" fontId="7" fillId="2" borderId="51" xfId="0" applyNumberFormat="1" applyFont="1" applyFill="1" applyBorder="1" applyAlignment="1">
      <alignment horizontal="right"/>
    </xf>
    <xf numFmtId="0" fontId="0" fillId="0" borderId="1" xfId="0" applyBorder="1"/>
    <xf numFmtId="0" fontId="0" fillId="0" borderId="54" xfId="0" applyBorder="1"/>
    <xf numFmtId="0" fontId="7" fillId="0" borderId="54" xfId="0" applyFont="1" applyBorder="1"/>
    <xf numFmtId="37" fontId="8" fillId="0" borderId="69" xfId="0" applyNumberFormat="1" applyFont="1" applyBorder="1"/>
    <xf numFmtId="37" fontId="8" fillId="0" borderId="70" xfId="0" applyNumberFormat="1" applyFont="1" applyBorder="1"/>
    <xf numFmtId="37" fontId="8" fillId="0" borderId="72" xfId="0" applyNumberFormat="1" applyFont="1" applyBorder="1"/>
    <xf numFmtId="37" fontId="8" fillId="0" borderId="57" xfId="0" applyNumberFormat="1" applyFont="1" applyBorder="1"/>
    <xf numFmtId="37" fontId="8" fillId="0" borderId="58" xfId="0" applyNumberFormat="1" applyFont="1" applyBorder="1"/>
    <xf numFmtId="37" fontId="8" fillId="0" borderId="59" xfId="0" applyNumberFormat="1" applyFont="1" applyBorder="1"/>
    <xf numFmtId="37" fontId="8" fillId="0" borderId="60" xfId="0" applyNumberFormat="1" applyFont="1" applyBorder="1"/>
    <xf numFmtId="37" fontId="9" fillId="0" borderId="56" xfId="0" applyNumberFormat="1" applyFont="1" applyBorder="1"/>
    <xf numFmtId="164" fontId="7" fillId="0" borderId="61" xfId="0" applyNumberFormat="1" applyFont="1" applyBorder="1" applyAlignment="1">
      <alignment horizontal="right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3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55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6" xfId="0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35" xfId="0" applyFont="1" applyBorder="1" applyAlignment="1">
      <alignment horizontal="center"/>
    </xf>
    <xf numFmtId="0" fontId="7" fillId="0" borderId="2" xfId="0" applyFont="1" applyBorder="1"/>
    <xf numFmtId="0" fontId="0" fillId="0" borderId="7" xfId="0" applyBorder="1"/>
    <xf numFmtId="0" fontId="7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31433-6C7F-4049-A848-2FB11EE1F921}">
  <sheetPr>
    <pageSetUpPr fitToPage="1"/>
  </sheetPr>
  <dimension ref="A1:G56"/>
  <sheetViews>
    <sheetView zoomScaleNormal="100" workbookViewId="0">
      <pane xSplit="6" ySplit="6" topLeftCell="G26" activePane="bottomRight" state="frozen"/>
      <selection pane="topRight" activeCell="K1" sqref="K1"/>
      <selection pane="bottomLeft" activeCell="A6" sqref="A6"/>
      <selection pane="bottomRight" activeCell="I30" sqref="I30"/>
    </sheetView>
  </sheetViews>
  <sheetFormatPr defaultRowHeight="14.5" x14ac:dyDescent="0.35"/>
  <cols>
    <col min="1" max="1" width="15.1796875" customWidth="1"/>
    <col min="3" max="4" width="9.1796875" customWidth="1"/>
    <col min="7" max="7" width="1.81640625" customWidth="1"/>
  </cols>
  <sheetData>
    <row r="1" spans="1:7" x14ac:dyDescent="0.35">
      <c r="A1" s="1" t="s">
        <v>0</v>
      </c>
      <c r="E1" s="4"/>
      <c r="G1" s="116"/>
    </row>
    <row r="2" spans="1:7" ht="15" thickBot="1" x14ac:dyDescent="0.4">
      <c r="A2" s="1" t="s">
        <v>1</v>
      </c>
      <c r="E2" s="4"/>
      <c r="F2" s="116" t="s">
        <v>94</v>
      </c>
      <c r="G2" s="116"/>
    </row>
    <row r="3" spans="1:7" s="5" customFormat="1" ht="13" x14ac:dyDescent="0.3">
      <c r="A3" s="121"/>
      <c r="B3" s="143" t="s">
        <v>48</v>
      </c>
      <c r="C3" s="144"/>
      <c r="D3" s="144"/>
      <c r="E3" s="144"/>
      <c r="F3" s="145"/>
    </row>
    <row r="4" spans="1:7" s="5" customFormat="1" ht="13" x14ac:dyDescent="0.3">
      <c r="A4" s="122"/>
      <c r="B4" s="146" t="s">
        <v>53</v>
      </c>
      <c r="C4" s="147"/>
      <c r="D4" s="147"/>
      <c r="E4" s="147"/>
      <c r="F4" s="148"/>
    </row>
    <row r="5" spans="1:7" s="5" customFormat="1" ht="13" x14ac:dyDescent="0.3">
      <c r="A5" s="17"/>
      <c r="B5" s="6" t="s">
        <v>51</v>
      </c>
      <c r="C5" s="7" t="s">
        <v>52</v>
      </c>
      <c r="D5" s="6" t="s">
        <v>57</v>
      </c>
      <c r="E5" s="117" t="s">
        <v>58</v>
      </c>
      <c r="F5" s="120" t="s">
        <v>95</v>
      </c>
    </row>
    <row r="6" spans="1:7" s="5" customFormat="1" ht="107.25" customHeight="1" thickBot="1" x14ac:dyDescent="0.35">
      <c r="A6" s="19" t="s">
        <v>66</v>
      </c>
      <c r="B6" s="8" t="s">
        <v>60</v>
      </c>
      <c r="C6" s="8" t="s">
        <v>61</v>
      </c>
      <c r="D6" s="8" t="s">
        <v>62</v>
      </c>
      <c r="E6" s="118" t="s">
        <v>63</v>
      </c>
      <c r="F6" s="119" t="s">
        <v>97</v>
      </c>
    </row>
    <row r="7" spans="1:7" s="5" customFormat="1" ht="13.5" thickBot="1" x14ac:dyDescent="0.35">
      <c r="A7" s="21"/>
      <c r="B7" s="9"/>
      <c r="C7" s="9"/>
      <c r="D7" s="10"/>
      <c r="E7" s="10"/>
      <c r="F7" s="37"/>
    </row>
    <row r="8" spans="1:7" x14ac:dyDescent="0.35">
      <c r="A8" s="44" t="s">
        <v>2</v>
      </c>
      <c r="B8" s="63">
        <v>76656</v>
      </c>
      <c r="C8" s="64">
        <v>87579</v>
      </c>
      <c r="D8" s="65">
        <v>1561</v>
      </c>
      <c r="E8" s="85">
        <v>1174</v>
      </c>
      <c r="F8" s="100">
        <v>17551</v>
      </c>
    </row>
    <row r="9" spans="1:7" x14ac:dyDescent="0.35">
      <c r="A9" s="23" t="s">
        <v>3</v>
      </c>
      <c r="B9" s="68">
        <v>367</v>
      </c>
      <c r="C9" s="69">
        <v>1425</v>
      </c>
      <c r="D9" s="70">
        <v>56</v>
      </c>
      <c r="E9" s="89">
        <v>13</v>
      </c>
      <c r="F9" s="101">
        <v>150</v>
      </c>
    </row>
    <row r="10" spans="1:7" x14ac:dyDescent="0.35">
      <c r="A10" s="23" t="s">
        <v>4</v>
      </c>
      <c r="B10" s="68">
        <v>9054</v>
      </c>
      <c r="C10" s="69">
        <v>14480</v>
      </c>
      <c r="D10" s="70">
        <v>377</v>
      </c>
      <c r="E10" s="89">
        <v>233</v>
      </c>
      <c r="F10" s="101">
        <v>1299</v>
      </c>
    </row>
    <row r="11" spans="1:7" x14ac:dyDescent="0.35">
      <c r="A11" s="23" t="s">
        <v>5</v>
      </c>
      <c r="B11" s="68">
        <v>196</v>
      </c>
      <c r="C11" s="69">
        <v>1871</v>
      </c>
      <c r="D11" s="70">
        <v>70</v>
      </c>
      <c r="E11" s="89">
        <v>20</v>
      </c>
      <c r="F11" s="101">
        <v>87</v>
      </c>
    </row>
    <row r="12" spans="1:7" x14ac:dyDescent="0.35">
      <c r="A12" s="23" t="s">
        <v>6</v>
      </c>
      <c r="B12" s="68">
        <v>503</v>
      </c>
      <c r="C12" s="69">
        <v>2662</v>
      </c>
      <c r="D12" s="70">
        <v>110</v>
      </c>
      <c r="E12" s="89">
        <v>38</v>
      </c>
      <c r="F12" s="101">
        <v>151</v>
      </c>
    </row>
    <row r="13" spans="1:7" x14ac:dyDescent="0.35">
      <c r="A13" s="23" t="s">
        <v>7</v>
      </c>
      <c r="B13" s="68">
        <v>1750</v>
      </c>
      <c r="C13" s="69">
        <v>9491</v>
      </c>
      <c r="D13" s="70">
        <v>223</v>
      </c>
      <c r="E13" s="89">
        <v>75</v>
      </c>
      <c r="F13" s="101">
        <v>771</v>
      </c>
    </row>
    <row r="14" spans="1:7" x14ac:dyDescent="0.35">
      <c r="A14" s="23" t="s">
        <v>8</v>
      </c>
      <c r="B14" s="68">
        <v>6006</v>
      </c>
      <c r="C14" s="69">
        <v>3121</v>
      </c>
      <c r="D14" s="70">
        <v>99</v>
      </c>
      <c r="E14" s="89">
        <v>127</v>
      </c>
      <c r="F14" s="101">
        <v>336</v>
      </c>
    </row>
    <row r="15" spans="1:7" x14ac:dyDescent="0.35">
      <c r="A15" s="23" t="s">
        <v>9</v>
      </c>
      <c r="B15" s="68">
        <v>673</v>
      </c>
      <c r="C15" s="69">
        <v>2172</v>
      </c>
      <c r="D15" s="70">
        <v>83</v>
      </c>
      <c r="E15" s="89">
        <v>31</v>
      </c>
      <c r="F15" s="101">
        <v>478</v>
      </c>
    </row>
    <row r="16" spans="1:7" x14ac:dyDescent="0.35">
      <c r="A16" s="23" t="s">
        <v>10</v>
      </c>
      <c r="B16" s="68">
        <v>5467</v>
      </c>
      <c r="C16" s="69">
        <v>13348</v>
      </c>
      <c r="D16" s="70">
        <v>300</v>
      </c>
      <c r="E16" s="89">
        <v>144</v>
      </c>
      <c r="F16" s="101">
        <v>1502</v>
      </c>
    </row>
    <row r="17" spans="1:6" x14ac:dyDescent="0.35">
      <c r="A17" s="23" t="s">
        <v>11</v>
      </c>
      <c r="B17" s="68">
        <v>7866</v>
      </c>
      <c r="C17" s="69">
        <v>24579</v>
      </c>
      <c r="D17" s="70">
        <v>520</v>
      </c>
      <c r="E17" s="89">
        <v>226</v>
      </c>
      <c r="F17" s="101">
        <v>2248</v>
      </c>
    </row>
    <row r="18" spans="1:6" x14ac:dyDescent="0.35">
      <c r="A18" s="23" t="s">
        <v>12</v>
      </c>
      <c r="B18" s="68">
        <v>732</v>
      </c>
      <c r="C18" s="69">
        <v>3939</v>
      </c>
      <c r="D18" s="70">
        <v>93</v>
      </c>
      <c r="E18" s="89">
        <v>33</v>
      </c>
      <c r="F18" s="101">
        <v>403</v>
      </c>
    </row>
    <row r="19" spans="1:6" x14ac:dyDescent="0.35">
      <c r="A19" s="23" t="s">
        <v>13</v>
      </c>
      <c r="B19" s="68">
        <v>114</v>
      </c>
      <c r="C19" s="69">
        <v>783</v>
      </c>
      <c r="D19" s="70">
        <v>28</v>
      </c>
      <c r="E19" s="89">
        <v>9</v>
      </c>
      <c r="F19" s="101">
        <v>59</v>
      </c>
    </row>
    <row r="20" spans="1:6" x14ac:dyDescent="0.35">
      <c r="A20" s="23" t="s">
        <v>14</v>
      </c>
      <c r="B20" s="68">
        <v>95</v>
      </c>
      <c r="C20" s="69">
        <v>367</v>
      </c>
      <c r="D20" s="70">
        <v>21</v>
      </c>
      <c r="E20" s="89">
        <v>4</v>
      </c>
      <c r="F20" s="101">
        <v>29</v>
      </c>
    </row>
    <row r="21" spans="1:6" x14ac:dyDescent="0.35">
      <c r="A21" s="23" t="s">
        <v>15</v>
      </c>
      <c r="B21" s="68">
        <v>12961</v>
      </c>
      <c r="C21" s="69">
        <v>36558</v>
      </c>
      <c r="D21" s="70">
        <v>976</v>
      </c>
      <c r="E21" s="89">
        <v>435</v>
      </c>
      <c r="F21" s="101">
        <v>7299</v>
      </c>
    </row>
    <row r="22" spans="1:6" x14ac:dyDescent="0.35">
      <c r="A22" s="23" t="s">
        <v>16</v>
      </c>
      <c r="B22" s="68">
        <v>205</v>
      </c>
      <c r="C22" s="69">
        <v>1735</v>
      </c>
      <c r="D22" s="70">
        <v>54</v>
      </c>
      <c r="E22" s="89">
        <v>13</v>
      </c>
      <c r="F22" s="101">
        <v>109</v>
      </c>
    </row>
    <row r="23" spans="1:6" x14ac:dyDescent="0.35">
      <c r="A23" s="23" t="s">
        <v>17</v>
      </c>
      <c r="B23" s="68">
        <v>584</v>
      </c>
      <c r="C23" s="69">
        <v>4619</v>
      </c>
      <c r="D23" s="70">
        <v>154</v>
      </c>
      <c r="E23" s="89">
        <v>41</v>
      </c>
      <c r="F23" s="101">
        <v>398</v>
      </c>
    </row>
    <row r="24" spans="1:6" x14ac:dyDescent="0.35">
      <c r="A24" s="23" t="s">
        <v>18</v>
      </c>
      <c r="B24" s="68">
        <v>19</v>
      </c>
      <c r="C24" s="69">
        <v>161</v>
      </c>
      <c r="D24" s="70">
        <v>9</v>
      </c>
      <c r="E24" s="89">
        <v>2</v>
      </c>
      <c r="F24" s="101">
        <v>15</v>
      </c>
    </row>
    <row r="25" spans="1:6" x14ac:dyDescent="0.35">
      <c r="A25" s="23" t="s">
        <v>19</v>
      </c>
      <c r="B25" s="68">
        <v>526</v>
      </c>
      <c r="C25" s="69">
        <v>2389</v>
      </c>
      <c r="D25" s="70">
        <v>72</v>
      </c>
      <c r="E25" s="89">
        <v>14</v>
      </c>
      <c r="F25" s="101">
        <v>119</v>
      </c>
    </row>
    <row r="26" spans="1:6" x14ac:dyDescent="0.35">
      <c r="A26" s="23" t="s">
        <v>20</v>
      </c>
      <c r="B26" s="68">
        <v>359</v>
      </c>
      <c r="C26" s="69">
        <v>1447</v>
      </c>
      <c r="D26" s="70">
        <v>79</v>
      </c>
      <c r="E26" s="89">
        <v>11</v>
      </c>
      <c r="F26" s="101">
        <v>113</v>
      </c>
    </row>
    <row r="27" spans="1:6" x14ac:dyDescent="0.35">
      <c r="A27" s="23" t="s">
        <v>21</v>
      </c>
      <c r="B27" s="68">
        <v>1334</v>
      </c>
      <c r="C27" s="69">
        <v>4380</v>
      </c>
      <c r="D27" s="70">
        <v>141</v>
      </c>
      <c r="E27" s="89">
        <v>62</v>
      </c>
      <c r="F27" s="101">
        <v>688</v>
      </c>
    </row>
    <row r="28" spans="1:6" x14ac:dyDescent="0.35">
      <c r="A28" s="23" t="s">
        <v>22</v>
      </c>
      <c r="B28" s="68">
        <v>302</v>
      </c>
      <c r="C28" s="69">
        <v>3588</v>
      </c>
      <c r="D28" s="70">
        <v>135</v>
      </c>
      <c r="E28" s="89">
        <v>23</v>
      </c>
      <c r="F28" s="101">
        <v>257</v>
      </c>
    </row>
    <row r="29" spans="1:6" x14ac:dyDescent="0.35">
      <c r="A29" s="23" t="s">
        <v>23</v>
      </c>
      <c r="B29" s="68">
        <v>480</v>
      </c>
      <c r="C29" s="69">
        <v>3399</v>
      </c>
      <c r="D29" s="70">
        <v>87</v>
      </c>
      <c r="E29" s="89">
        <v>27</v>
      </c>
      <c r="F29" s="101">
        <v>247</v>
      </c>
    </row>
    <row r="30" spans="1:6" x14ac:dyDescent="0.35">
      <c r="A30" s="23" t="s">
        <v>24</v>
      </c>
      <c r="B30" s="68">
        <v>1076</v>
      </c>
      <c r="C30" s="69">
        <v>5118</v>
      </c>
      <c r="D30" s="70">
        <v>133</v>
      </c>
      <c r="E30" s="89">
        <v>71</v>
      </c>
      <c r="F30" s="101">
        <v>1173</v>
      </c>
    </row>
    <row r="31" spans="1:6" x14ac:dyDescent="0.35">
      <c r="A31" s="23" t="s">
        <v>25</v>
      </c>
      <c r="B31" s="68">
        <v>609</v>
      </c>
      <c r="C31" s="69">
        <v>2941</v>
      </c>
      <c r="D31" s="70">
        <v>91</v>
      </c>
      <c r="E31" s="89">
        <v>32</v>
      </c>
      <c r="F31" s="101">
        <v>374</v>
      </c>
    </row>
    <row r="32" spans="1:6" x14ac:dyDescent="0.35">
      <c r="A32" s="23" t="s">
        <v>26</v>
      </c>
      <c r="B32" s="68">
        <v>962</v>
      </c>
      <c r="C32" s="69">
        <v>5741</v>
      </c>
      <c r="D32" s="70">
        <v>177</v>
      </c>
      <c r="E32" s="89">
        <v>50</v>
      </c>
      <c r="F32" s="101">
        <v>535</v>
      </c>
    </row>
    <row r="33" spans="1:6" x14ac:dyDescent="0.35">
      <c r="A33" s="23" t="s">
        <v>27</v>
      </c>
      <c r="B33" s="68">
        <v>836</v>
      </c>
      <c r="C33" s="69">
        <v>7396</v>
      </c>
      <c r="D33" s="70">
        <v>223</v>
      </c>
      <c r="E33" s="89">
        <v>54</v>
      </c>
      <c r="F33" s="101">
        <v>585</v>
      </c>
    </row>
    <row r="34" spans="1:6" x14ac:dyDescent="0.35">
      <c r="A34" s="23" t="s">
        <v>28</v>
      </c>
      <c r="B34" s="68">
        <v>803</v>
      </c>
      <c r="C34" s="69">
        <v>3506</v>
      </c>
      <c r="D34" s="70">
        <v>102</v>
      </c>
      <c r="E34" s="89">
        <v>33</v>
      </c>
      <c r="F34" s="101">
        <v>421</v>
      </c>
    </row>
    <row r="35" spans="1:6" x14ac:dyDescent="0.35">
      <c r="A35" s="23" t="s">
        <v>29</v>
      </c>
      <c r="B35" s="68">
        <v>13404</v>
      </c>
      <c r="C35" s="69">
        <v>42115</v>
      </c>
      <c r="D35" s="70">
        <v>836</v>
      </c>
      <c r="E35" s="89">
        <v>369</v>
      </c>
      <c r="F35" s="101">
        <v>5515</v>
      </c>
    </row>
    <row r="36" spans="1:6" x14ac:dyDescent="0.35">
      <c r="A36" s="23" t="s">
        <v>30</v>
      </c>
      <c r="B36" s="68">
        <v>6881</v>
      </c>
      <c r="C36" s="69">
        <v>7484</v>
      </c>
      <c r="D36" s="70">
        <v>133</v>
      </c>
      <c r="E36" s="89">
        <v>125</v>
      </c>
      <c r="F36" s="101">
        <v>361</v>
      </c>
    </row>
    <row r="37" spans="1:6" x14ac:dyDescent="0.35">
      <c r="A37" s="23" t="s">
        <v>31</v>
      </c>
      <c r="B37" s="73">
        <v>674</v>
      </c>
      <c r="C37" s="74">
        <v>2690</v>
      </c>
      <c r="D37" s="75">
        <v>82</v>
      </c>
      <c r="E37" s="91">
        <v>33</v>
      </c>
      <c r="F37" s="102">
        <v>175</v>
      </c>
    </row>
    <row r="38" spans="1:6" x14ac:dyDescent="0.35">
      <c r="A38" s="23" t="s">
        <v>32</v>
      </c>
      <c r="B38" s="68">
        <v>176</v>
      </c>
      <c r="C38" s="69">
        <v>1097</v>
      </c>
      <c r="D38" s="70">
        <v>26</v>
      </c>
      <c r="E38" s="89">
        <v>2</v>
      </c>
      <c r="F38" s="101">
        <v>58</v>
      </c>
    </row>
    <row r="39" spans="1:6" x14ac:dyDescent="0.35">
      <c r="A39" s="23" t="s">
        <v>33</v>
      </c>
      <c r="B39" s="68">
        <v>221</v>
      </c>
      <c r="C39" s="69">
        <v>978</v>
      </c>
      <c r="D39" s="70">
        <v>27</v>
      </c>
      <c r="E39" s="89">
        <v>12</v>
      </c>
      <c r="F39" s="101">
        <v>76</v>
      </c>
    </row>
    <row r="40" spans="1:6" x14ac:dyDescent="0.35">
      <c r="A40" s="23" t="s">
        <v>34</v>
      </c>
      <c r="B40" s="68">
        <v>972</v>
      </c>
      <c r="C40" s="69">
        <v>6533</v>
      </c>
      <c r="D40" s="70">
        <v>195</v>
      </c>
      <c r="E40" s="89">
        <v>57</v>
      </c>
      <c r="F40" s="101">
        <v>519</v>
      </c>
    </row>
    <row r="41" spans="1:6" x14ac:dyDescent="0.35">
      <c r="A41" s="23" t="s">
        <v>35</v>
      </c>
      <c r="B41" s="68">
        <v>592</v>
      </c>
      <c r="C41" s="69">
        <v>3623</v>
      </c>
      <c r="D41" s="70">
        <v>99</v>
      </c>
      <c r="E41" s="89">
        <v>32</v>
      </c>
      <c r="F41" s="101">
        <v>366</v>
      </c>
    </row>
    <row r="42" spans="1:6" x14ac:dyDescent="0.35">
      <c r="A42" s="23" t="s">
        <v>36</v>
      </c>
      <c r="B42" s="68">
        <v>3628</v>
      </c>
      <c r="C42" s="69">
        <v>8986</v>
      </c>
      <c r="D42" s="70">
        <v>100</v>
      </c>
      <c r="E42" s="89">
        <v>93</v>
      </c>
      <c r="F42" s="101">
        <v>639</v>
      </c>
    </row>
    <row r="43" spans="1:6" x14ac:dyDescent="0.35">
      <c r="A43" s="23" t="s">
        <v>37</v>
      </c>
      <c r="B43" s="68">
        <v>117</v>
      </c>
      <c r="C43" s="69">
        <v>1330</v>
      </c>
      <c r="D43" s="70">
        <v>44</v>
      </c>
      <c r="E43" s="89">
        <v>11</v>
      </c>
      <c r="F43" s="101">
        <v>99</v>
      </c>
    </row>
    <row r="44" spans="1:6" x14ac:dyDescent="0.35">
      <c r="A44" s="23" t="s">
        <v>38</v>
      </c>
      <c r="B44" s="68">
        <v>411</v>
      </c>
      <c r="C44" s="69">
        <v>2376</v>
      </c>
      <c r="D44" s="70">
        <v>67</v>
      </c>
      <c r="E44" s="89">
        <v>39</v>
      </c>
      <c r="F44" s="101">
        <v>382</v>
      </c>
    </row>
    <row r="45" spans="1:6" x14ac:dyDescent="0.35">
      <c r="A45" s="23" t="s">
        <v>39</v>
      </c>
      <c r="B45" s="68">
        <v>1079</v>
      </c>
      <c r="C45" s="69">
        <v>5509</v>
      </c>
      <c r="D45" s="70">
        <v>125</v>
      </c>
      <c r="E45" s="89">
        <v>39</v>
      </c>
      <c r="F45" s="101">
        <v>835</v>
      </c>
    </row>
    <row r="46" spans="1:6" x14ac:dyDescent="0.35">
      <c r="A46" s="23" t="s">
        <v>40</v>
      </c>
      <c r="B46" s="68">
        <v>420</v>
      </c>
      <c r="C46" s="69">
        <v>1428</v>
      </c>
      <c r="D46" s="70">
        <v>35</v>
      </c>
      <c r="E46" s="89">
        <v>18</v>
      </c>
      <c r="F46" s="101">
        <v>71</v>
      </c>
    </row>
    <row r="47" spans="1:6" x14ac:dyDescent="0.35">
      <c r="A47" s="23" t="s">
        <v>41</v>
      </c>
      <c r="B47" s="68">
        <v>1005</v>
      </c>
      <c r="C47" s="69">
        <v>2858</v>
      </c>
      <c r="D47" s="70">
        <v>43</v>
      </c>
      <c r="E47" s="89">
        <v>31</v>
      </c>
      <c r="F47" s="101">
        <v>172</v>
      </c>
    </row>
    <row r="48" spans="1:6" x14ac:dyDescent="0.35">
      <c r="A48" s="23" t="s">
        <v>42</v>
      </c>
      <c r="B48" s="68">
        <v>2375</v>
      </c>
      <c r="C48" s="69">
        <v>2100</v>
      </c>
      <c r="D48" s="70">
        <v>36</v>
      </c>
      <c r="E48" s="89">
        <v>32</v>
      </c>
      <c r="F48" s="101">
        <v>143</v>
      </c>
    </row>
    <row r="49" spans="1:6" x14ac:dyDescent="0.35">
      <c r="A49" s="23" t="s">
        <v>43</v>
      </c>
      <c r="B49" s="68">
        <v>4780</v>
      </c>
      <c r="C49" s="69">
        <v>14914</v>
      </c>
      <c r="D49" s="70">
        <v>564</v>
      </c>
      <c r="E49" s="89">
        <v>180</v>
      </c>
      <c r="F49" s="101">
        <v>2425</v>
      </c>
    </row>
    <row r="50" spans="1:6" x14ac:dyDescent="0.35">
      <c r="A50" s="23" t="s">
        <v>44</v>
      </c>
      <c r="B50" s="68">
        <v>1974</v>
      </c>
      <c r="C50" s="69">
        <v>2829</v>
      </c>
      <c r="D50" s="70">
        <v>50</v>
      </c>
      <c r="E50" s="89">
        <v>37</v>
      </c>
      <c r="F50" s="101">
        <v>330</v>
      </c>
    </row>
    <row r="51" spans="1:6" x14ac:dyDescent="0.35">
      <c r="A51" s="24" t="s">
        <v>45</v>
      </c>
      <c r="B51" s="73">
        <v>564</v>
      </c>
      <c r="C51" s="74">
        <v>2894</v>
      </c>
      <c r="D51" s="75">
        <v>64</v>
      </c>
      <c r="E51" s="91">
        <v>21</v>
      </c>
      <c r="F51" s="102">
        <v>354</v>
      </c>
    </row>
    <row r="52" spans="1:6" x14ac:dyDescent="0.35">
      <c r="A52" s="25" t="s">
        <v>46</v>
      </c>
      <c r="B52" s="77">
        <f t="shared" ref="B52:F52" si="0">SUM(B8:B51)</f>
        <v>169808</v>
      </c>
      <c r="C52" s="78">
        <f t="shared" si="0"/>
        <v>358539</v>
      </c>
      <c r="D52" s="77">
        <f t="shared" ref="D52:E52" si="1">SUM(D8:D51)</f>
        <v>8500</v>
      </c>
      <c r="E52" s="78">
        <f t="shared" si="1"/>
        <v>4126</v>
      </c>
      <c r="F52" s="104">
        <f t="shared" si="0"/>
        <v>49917</v>
      </c>
    </row>
    <row r="53" spans="1:6" ht="15" thickBot="1" x14ac:dyDescent="0.4">
      <c r="A53" s="26" t="s">
        <v>47</v>
      </c>
      <c r="B53" s="27">
        <f>B52/(B52+C52+D52+E52+F52)</f>
        <v>0.28737666909238607</v>
      </c>
      <c r="C53" s="38">
        <f>C52/(B52+C52+D52+E52+F52)</f>
        <v>0.6067779112863646</v>
      </c>
      <c r="D53" s="27">
        <f>D52/(B52+C52+D52+E52+F52)</f>
        <v>1.4385080133358154E-2</v>
      </c>
      <c r="E53" s="38">
        <f>E52/(B52+C52+D52+E52+F52)</f>
        <v>6.9826871329689115E-3</v>
      </c>
      <c r="F53" s="43">
        <f>F52/(B52+C52+D52+E52+F52)</f>
        <v>8.4477652354922231E-2</v>
      </c>
    </row>
    <row r="55" spans="1:6" x14ac:dyDescent="0.35">
      <c r="A55" s="113"/>
    </row>
    <row r="56" spans="1:6" x14ac:dyDescent="0.35">
      <c r="F56" s="114"/>
    </row>
  </sheetData>
  <mergeCells count="2">
    <mergeCell ref="B3:F3"/>
    <mergeCell ref="B4:F4"/>
  </mergeCells>
  <pageMargins left="0.7" right="0.7" top="0.75" bottom="0.75" header="0.3" footer="0.3"/>
  <pageSetup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5BC6E-4792-4748-9966-848BE55294EA}">
  <sheetPr>
    <pageSetUpPr fitToPage="1"/>
  </sheetPr>
  <dimension ref="A1:H57"/>
  <sheetViews>
    <sheetView zoomScaleNormal="100" workbookViewId="0">
      <pane xSplit="7" ySplit="7" topLeftCell="H35" activePane="bottomRight" state="frozen"/>
      <selection pane="topRight" activeCell="L1" sqref="L1"/>
      <selection pane="bottomLeft" activeCell="A7" sqref="A7"/>
      <selection pane="bottomRight" activeCell="H25" sqref="H25"/>
    </sheetView>
  </sheetViews>
  <sheetFormatPr defaultRowHeight="14.5" x14ac:dyDescent="0.35"/>
  <cols>
    <col min="1" max="1" width="15.1796875" customWidth="1"/>
    <col min="5" max="6" width="9.1796875" customWidth="1"/>
    <col min="7" max="7" width="1.81640625" customWidth="1"/>
  </cols>
  <sheetData>
    <row r="1" spans="1:7" ht="18" x14ac:dyDescent="0.4">
      <c r="A1" s="1" t="s">
        <v>0</v>
      </c>
      <c r="F1" s="2"/>
      <c r="G1" s="132"/>
    </row>
    <row r="2" spans="1:7" ht="15" thickBot="1" x14ac:dyDescent="0.4">
      <c r="A2" s="1" t="s">
        <v>1</v>
      </c>
      <c r="F2" s="3" t="s">
        <v>94</v>
      </c>
      <c r="G2" s="132"/>
    </row>
    <row r="3" spans="1:7" s="5" customFormat="1" ht="13" x14ac:dyDescent="0.3">
      <c r="A3" s="15"/>
      <c r="B3" s="143" t="s">
        <v>48</v>
      </c>
      <c r="C3" s="144"/>
      <c r="D3" s="144"/>
      <c r="E3" s="151" t="s">
        <v>48</v>
      </c>
      <c r="F3" s="144"/>
      <c r="G3" s="133"/>
    </row>
    <row r="4" spans="1:7" s="5" customFormat="1" ht="13" x14ac:dyDescent="0.3">
      <c r="A4" s="16"/>
      <c r="B4" s="149" t="s">
        <v>49</v>
      </c>
      <c r="C4" s="150"/>
      <c r="D4" s="150"/>
      <c r="E4" s="152" t="s">
        <v>49</v>
      </c>
      <c r="F4" s="150"/>
      <c r="G4" s="133"/>
    </row>
    <row r="5" spans="1:7" s="5" customFormat="1" ht="13" x14ac:dyDescent="0.3">
      <c r="A5" s="16"/>
      <c r="B5" s="146" t="s">
        <v>50</v>
      </c>
      <c r="C5" s="147"/>
      <c r="D5" s="147"/>
      <c r="E5" s="153" t="s">
        <v>54</v>
      </c>
      <c r="F5" s="147"/>
      <c r="G5" s="133"/>
    </row>
    <row r="6" spans="1:7" s="5" customFormat="1" ht="13" x14ac:dyDescent="0.3">
      <c r="A6" s="17"/>
      <c r="B6" s="6" t="s">
        <v>51</v>
      </c>
      <c r="C6" s="7" t="s">
        <v>52</v>
      </c>
      <c r="D6" s="31" t="s">
        <v>58</v>
      </c>
      <c r="E6" s="34" t="s">
        <v>51</v>
      </c>
      <c r="F6" s="117" t="s">
        <v>52</v>
      </c>
      <c r="G6" s="133"/>
    </row>
    <row r="7" spans="1:7" s="5" customFormat="1" ht="107.25" customHeight="1" thickBot="1" x14ac:dyDescent="0.35">
      <c r="A7" s="19" t="s">
        <v>59</v>
      </c>
      <c r="B7" s="11" t="s">
        <v>64</v>
      </c>
      <c r="C7" s="11" t="s">
        <v>55</v>
      </c>
      <c r="D7" s="32" t="s">
        <v>98</v>
      </c>
      <c r="E7" s="35" t="s">
        <v>65</v>
      </c>
      <c r="F7" s="32" t="s">
        <v>56</v>
      </c>
      <c r="G7" s="133"/>
    </row>
    <row r="8" spans="1:7" s="5" customFormat="1" ht="13.5" thickBot="1" x14ac:dyDescent="0.35">
      <c r="A8" s="21"/>
      <c r="B8" s="9"/>
      <c r="C8" s="9"/>
      <c r="D8" s="9"/>
      <c r="E8" s="21"/>
      <c r="F8" s="9"/>
      <c r="G8" s="133"/>
    </row>
    <row r="9" spans="1:7" x14ac:dyDescent="0.35">
      <c r="A9" s="23" t="s">
        <v>2</v>
      </c>
      <c r="B9" s="47">
        <v>25314</v>
      </c>
      <c r="C9" s="48">
        <v>58179</v>
      </c>
      <c r="D9" s="49">
        <v>2120</v>
      </c>
      <c r="E9" s="50">
        <v>53401</v>
      </c>
      <c r="F9" s="107">
        <v>43976</v>
      </c>
      <c r="G9" s="132"/>
    </row>
    <row r="10" spans="1:7" x14ac:dyDescent="0.35">
      <c r="A10" s="23" t="s">
        <v>3</v>
      </c>
      <c r="B10" s="47">
        <v>396</v>
      </c>
      <c r="C10" s="51">
        <v>1544</v>
      </c>
      <c r="D10" s="47">
        <v>66</v>
      </c>
      <c r="E10" s="52"/>
      <c r="F10" s="107"/>
      <c r="G10" s="132"/>
    </row>
    <row r="11" spans="1:7" x14ac:dyDescent="0.35">
      <c r="A11" s="23" t="s">
        <v>4</v>
      </c>
      <c r="B11" s="47"/>
      <c r="C11" s="51"/>
      <c r="D11" s="47"/>
      <c r="E11" s="52">
        <v>9654</v>
      </c>
      <c r="F11" s="107">
        <v>15392</v>
      </c>
      <c r="G11" s="132"/>
    </row>
    <row r="12" spans="1:7" x14ac:dyDescent="0.35">
      <c r="A12" s="23" t="s">
        <v>5</v>
      </c>
      <c r="B12" s="47"/>
      <c r="C12" s="51"/>
      <c r="D12" s="47"/>
      <c r="E12" s="52">
        <v>244</v>
      </c>
      <c r="F12" s="107">
        <v>1952</v>
      </c>
      <c r="G12" s="132"/>
    </row>
    <row r="13" spans="1:7" x14ac:dyDescent="0.35">
      <c r="A13" s="23" t="s">
        <v>6</v>
      </c>
      <c r="B13" s="47">
        <v>546</v>
      </c>
      <c r="C13" s="51">
        <v>2777</v>
      </c>
      <c r="D13" s="47">
        <v>103</v>
      </c>
      <c r="E13" s="52"/>
      <c r="F13" s="107"/>
      <c r="G13" s="132"/>
    </row>
    <row r="14" spans="1:7" x14ac:dyDescent="0.35">
      <c r="A14" s="23" t="s">
        <v>7</v>
      </c>
      <c r="B14" s="47"/>
      <c r="C14" s="51"/>
      <c r="D14" s="47"/>
      <c r="E14" s="52">
        <v>2209</v>
      </c>
      <c r="F14" s="107">
        <v>9647</v>
      </c>
      <c r="G14" s="132"/>
    </row>
    <row r="15" spans="1:7" x14ac:dyDescent="0.35">
      <c r="A15" s="23" t="s">
        <v>8</v>
      </c>
      <c r="B15" s="47"/>
      <c r="C15" s="51"/>
      <c r="D15" s="47"/>
      <c r="E15" s="52">
        <v>5966</v>
      </c>
      <c r="F15" s="107">
        <v>3667</v>
      </c>
      <c r="G15" s="132"/>
    </row>
    <row r="16" spans="1:7" x14ac:dyDescent="0.35">
      <c r="A16" s="23" t="s">
        <v>9</v>
      </c>
      <c r="B16" s="47">
        <v>774</v>
      </c>
      <c r="C16" s="51">
        <v>2545</v>
      </c>
      <c r="D16" s="47">
        <v>104</v>
      </c>
      <c r="E16" s="52"/>
      <c r="F16" s="107"/>
      <c r="G16" s="132"/>
    </row>
    <row r="17" spans="1:7" x14ac:dyDescent="0.35">
      <c r="A17" s="23" t="s">
        <v>10</v>
      </c>
      <c r="B17" s="47">
        <v>5779</v>
      </c>
      <c r="C17" s="51">
        <v>14584</v>
      </c>
      <c r="D17" s="47">
        <v>428</v>
      </c>
      <c r="E17" s="52"/>
      <c r="F17" s="107"/>
      <c r="G17" s="132"/>
    </row>
    <row r="18" spans="1:7" x14ac:dyDescent="0.35">
      <c r="A18" s="23" t="s">
        <v>11</v>
      </c>
      <c r="B18" s="47"/>
      <c r="C18" s="51"/>
      <c r="D18" s="47"/>
      <c r="E18" s="52">
        <v>8505</v>
      </c>
      <c r="F18" s="107">
        <v>26060</v>
      </c>
      <c r="G18" s="132"/>
    </row>
    <row r="19" spans="1:7" x14ac:dyDescent="0.35">
      <c r="A19" s="23" t="s">
        <v>12</v>
      </c>
      <c r="B19" s="47">
        <v>835</v>
      </c>
      <c r="C19" s="51">
        <v>4188</v>
      </c>
      <c r="D19" s="47">
        <v>120</v>
      </c>
      <c r="E19" s="52"/>
      <c r="F19" s="107"/>
      <c r="G19" s="132"/>
    </row>
    <row r="20" spans="1:7" x14ac:dyDescent="0.35">
      <c r="A20" s="23" t="s">
        <v>13</v>
      </c>
      <c r="B20" s="47"/>
      <c r="C20" s="51"/>
      <c r="D20" s="47"/>
      <c r="E20" s="52">
        <v>138</v>
      </c>
      <c r="F20" s="107">
        <v>808</v>
      </c>
      <c r="G20" s="132"/>
    </row>
    <row r="21" spans="1:7" x14ac:dyDescent="0.35">
      <c r="A21" s="23" t="s">
        <v>14</v>
      </c>
      <c r="B21" s="47"/>
      <c r="C21" s="51"/>
      <c r="D21" s="47"/>
      <c r="E21" s="52">
        <v>99</v>
      </c>
      <c r="F21" s="107">
        <v>399</v>
      </c>
      <c r="G21" s="132"/>
    </row>
    <row r="22" spans="1:7" x14ac:dyDescent="0.35">
      <c r="A22" s="23" t="s">
        <v>15</v>
      </c>
      <c r="B22" s="47">
        <v>14224</v>
      </c>
      <c r="C22" s="51">
        <v>42207</v>
      </c>
      <c r="D22" s="47">
        <v>1610</v>
      </c>
      <c r="E22" s="52"/>
      <c r="F22" s="107"/>
      <c r="G22" s="132"/>
    </row>
    <row r="23" spans="1:7" x14ac:dyDescent="0.35">
      <c r="A23" s="23" t="s">
        <v>16</v>
      </c>
      <c r="B23" s="47"/>
      <c r="C23" s="51"/>
      <c r="D23" s="47"/>
      <c r="E23" s="52">
        <v>280</v>
      </c>
      <c r="F23" s="107">
        <v>1803</v>
      </c>
      <c r="G23" s="132"/>
    </row>
    <row r="24" spans="1:7" x14ac:dyDescent="0.35">
      <c r="A24" s="23" t="s">
        <v>17</v>
      </c>
      <c r="B24" s="47"/>
      <c r="C24" s="51"/>
      <c r="D24" s="47"/>
      <c r="E24" s="52">
        <v>903</v>
      </c>
      <c r="F24" s="107">
        <v>4674</v>
      </c>
      <c r="G24" s="132"/>
    </row>
    <row r="25" spans="1:7" x14ac:dyDescent="0.35">
      <c r="A25" s="23" t="s">
        <v>18</v>
      </c>
      <c r="B25" s="47"/>
      <c r="C25" s="51"/>
      <c r="D25" s="47"/>
      <c r="E25" s="52">
        <v>26</v>
      </c>
      <c r="F25" s="107">
        <v>170</v>
      </c>
      <c r="G25" s="132"/>
    </row>
    <row r="26" spans="1:7" x14ac:dyDescent="0.35">
      <c r="A26" s="23" t="s">
        <v>19</v>
      </c>
      <c r="B26" s="47">
        <v>580</v>
      </c>
      <c r="C26" s="51">
        <v>2463</v>
      </c>
      <c r="D26" s="47">
        <v>59</v>
      </c>
      <c r="E26" s="52"/>
      <c r="F26" s="107"/>
      <c r="G26" s="132"/>
    </row>
    <row r="27" spans="1:7" x14ac:dyDescent="0.35">
      <c r="A27" s="23" t="s">
        <v>20</v>
      </c>
      <c r="B27" s="47"/>
      <c r="C27" s="51"/>
      <c r="D27" s="47"/>
      <c r="E27" s="52">
        <v>358</v>
      </c>
      <c r="F27" s="107">
        <v>1501</v>
      </c>
      <c r="G27" s="132"/>
    </row>
    <row r="28" spans="1:7" x14ac:dyDescent="0.35">
      <c r="A28" s="23" t="s">
        <v>21</v>
      </c>
      <c r="B28" s="47"/>
      <c r="C28" s="51"/>
      <c r="D28" s="47"/>
      <c r="E28" s="52">
        <v>1516</v>
      </c>
      <c r="F28" s="107">
        <v>4932</v>
      </c>
      <c r="G28" s="132"/>
    </row>
    <row r="29" spans="1:7" x14ac:dyDescent="0.35">
      <c r="A29" s="23" t="s">
        <v>22</v>
      </c>
      <c r="B29" s="47"/>
      <c r="C29" s="51"/>
      <c r="D29" s="47"/>
      <c r="E29" s="52">
        <v>405</v>
      </c>
      <c r="F29" s="107">
        <v>3838</v>
      </c>
      <c r="G29" s="132"/>
    </row>
    <row r="30" spans="1:7" x14ac:dyDescent="0.35">
      <c r="A30" s="23" t="s">
        <v>23</v>
      </c>
      <c r="B30" s="47"/>
      <c r="C30" s="51"/>
      <c r="D30" s="47"/>
      <c r="E30" s="52">
        <v>658</v>
      </c>
      <c r="F30" s="107">
        <v>3424</v>
      </c>
      <c r="G30" s="132"/>
    </row>
    <row r="31" spans="1:7" x14ac:dyDescent="0.35">
      <c r="A31" s="23" t="s">
        <v>24</v>
      </c>
      <c r="B31" s="47">
        <v>1253</v>
      </c>
      <c r="C31" s="51">
        <v>6085</v>
      </c>
      <c r="D31" s="47">
        <v>200</v>
      </c>
      <c r="E31" s="52"/>
      <c r="F31" s="107"/>
      <c r="G31" s="132"/>
    </row>
    <row r="32" spans="1:7" x14ac:dyDescent="0.35">
      <c r="A32" s="23" t="s">
        <v>25</v>
      </c>
      <c r="B32" s="47"/>
      <c r="C32" s="51"/>
      <c r="D32" s="47"/>
      <c r="E32" s="52">
        <v>757</v>
      </c>
      <c r="F32" s="107">
        <v>3123</v>
      </c>
      <c r="G32" s="132"/>
    </row>
    <row r="33" spans="1:7" x14ac:dyDescent="0.35">
      <c r="A33" s="23" t="s">
        <v>26</v>
      </c>
      <c r="B33" s="47">
        <v>1112</v>
      </c>
      <c r="C33" s="51">
        <v>6169</v>
      </c>
      <c r="D33" s="47">
        <v>162</v>
      </c>
      <c r="E33" s="52"/>
      <c r="F33" s="107"/>
      <c r="G33" s="132"/>
    </row>
    <row r="34" spans="1:7" x14ac:dyDescent="0.35">
      <c r="A34" s="23" t="s">
        <v>27</v>
      </c>
      <c r="B34" s="47"/>
      <c r="C34" s="51"/>
      <c r="D34" s="47"/>
      <c r="E34" s="52">
        <v>1124</v>
      </c>
      <c r="F34" s="107">
        <v>7640</v>
      </c>
      <c r="G34" s="132"/>
    </row>
    <row r="35" spans="1:7" x14ac:dyDescent="0.35">
      <c r="A35" s="23" t="s">
        <v>28</v>
      </c>
      <c r="B35" s="47"/>
      <c r="C35" s="51"/>
      <c r="D35" s="47"/>
      <c r="E35" s="52">
        <v>955</v>
      </c>
      <c r="F35" s="107">
        <v>3701</v>
      </c>
      <c r="G35" s="132"/>
    </row>
    <row r="36" spans="1:7" x14ac:dyDescent="0.35">
      <c r="A36" s="23" t="s">
        <v>29</v>
      </c>
      <c r="B36" s="47">
        <v>14378</v>
      </c>
      <c r="C36" s="51">
        <v>46564</v>
      </c>
      <c r="D36" s="47">
        <v>1142</v>
      </c>
      <c r="E36" s="52"/>
      <c r="F36" s="107"/>
      <c r="G36" s="132"/>
    </row>
    <row r="37" spans="1:7" x14ac:dyDescent="0.35">
      <c r="A37" s="23" t="s">
        <v>30</v>
      </c>
      <c r="B37" s="47">
        <v>7206</v>
      </c>
      <c r="C37" s="51">
        <v>7507</v>
      </c>
      <c r="D37" s="47">
        <v>292</v>
      </c>
      <c r="E37" s="52"/>
      <c r="F37" s="107"/>
      <c r="G37" s="132"/>
    </row>
    <row r="38" spans="1:7" x14ac:dyDescent="0.35">
      <c r="A38" s="23" t="s">
        <v>31</v>
      </c>
      <c r="B38" s="53"/>
      <c r="C38" s="54"/>
      <c r="D38" s="53"/>
      <c r="E38" s="55">
        <v>689</v>
      </c>
      <c r="F38" s="109">
        <v>2861</v>
      </c>
      <c r="G38" s="132"/>
    </row>
    <row r="39" spans="1:7" x14ac:dyDescent="0.35">
      <c r="A39" s="23" t="s">
        <v>32</v>
      </c>
      <c r="B39" s="47">
        <v>214</v>
      </c>
      <c r="C39" s="51">
        <v>1117</v>
      </c>
      <c r="D39" s="47">
        <v>26</v>
      </c>
      <c r="E39" s="52"/>
      <c r="F39" s="107"/>
      <c r="G39" s="132"/>
    </row>
    <row r="40" spans="1:7" x14ac:dyDescent="0.35">
      <c r="A40" s="23" t="s">
        <v>33</v>
      </c>
      <c r="B40" s="47"/>
      <c r="C40" s="51"/>
      <c r="D40" s="47"/>
      <c r="E40" s="52">
        <v>272</v>
      </c>
      <c r="F40" s="107">
        <v>1004</v>
      </c>
      <c r="G40" s="132"/>
    </row>
    <row r="41" spans="1:7" x14ac:dyDescent="0.35">
      <c r="A41" s="23" t="s">
        <v>34</v>
      </c>
      <c r="B41" s="47"/>
      <c r="C41" s="51"/>
      <c r="D41" s="47"/>
      <c r="E41" s="52">
        <v>1293</v>
      </c>
      <c r="F41" s="107">
        <v>6672</v>
      </c>
      <c r="G41" s="132"/>
    </row>
    <row r="42" spans="1:7" x14ac:dyDescent="0.35">
      <c r="A42" s="23" t="s">
        <v>35</v>
      </c>
      <c r="B42" s="47"/>
      <c r="C42" s="51"/>
      <c r="D42" s="47"/>
      <c r="E42" s="52">
        <v>825</v>
      </c>
      <c r="F42" s="107">
        <v>3676</v>
      </c>
      <c r="G42" s="132"/>
    </row>
    <row r="43" spans="1:7" x14ac:dyDescent="0.35">
      <c r="A43" s="23" t="s">
        <v>36</v>
      </c>
      <c r="B43" s="47">
        <v>4073</v>
      </c>
      <c r="C43" s="51">
        <v>9075</v>
      </c>
      <c r="D43" s="47">
        <v>280</v>
      </c>
      <c r="E43" s="52"/>
      <c r="F43" s="107"/>
      <c r="G43" s="132"/>
    </row>
    <row r="44" spans="1:7" x14ac:dyDescent="0.35">
      <c r="A44" s="23" t="s">
        <v>37</v>
      </c>
      <c r="B44" s="47"/>
      <c r="C44" s="51"/>
      <c r="D44" s="47"/>
      <c r="E44" s="52">
        <v>168</v>
      </c>
      <c r="F44" s="107">
        <v>1377</v>
      </c>
      <c r="G44" s="132"/>
    </row>
    <row r="45" spans="1:7" x14ac:dyDescent="0.35">
      <c r="A45" s="23" t="s">
        <v>38</v>
      </c>
      <c r="B45" s="47">
        <v>458</v>
      </c>
      <c r="C45" s="51">
        <v>2733</v>
      </c>
      <c r="D45" s="47">
        <v>89</v>
      </c>
      <c r="E45" s="52"/>
      <c r="F45" s="107"/>
      <c r="G45" s="132"/>
    </row>
    <row r="46" spans="1:7" x14ac:dyDescent="0.35">
      <c r="A46" s="23" t="s">
        <v>39</v>
      </c>
      <c r="B46" s="47">
        <v>1215</v>
      </c>
      <c r="C46" s="51">
        <v>6202</v>
      </c>
      <c r="D46" s="47">
        <v>171</v>
      </c>
      <c r="E46" s="52"/>
      <c r="F46" s="107"/>
      <c r="G46" s="132"/>
    </row>
    <row r="47" spans="1:7" x14ac:dyDescent="0.35">
      <c r="A47" s="23" t="s">
        <v>40</v>
      </c>
      <c r="B47" s="47"/>
      <c r="C47" s="51"/>
      <c r="D47" s="47"/>
      <c r="E47" s="52">
        <v>455</v>
      </c>
      <c r="F47" s="107">
        <v>1477</v>
      </c>
      <c r="G47" s="132"/>
    </row>
    <row r="48" spans="1:7" x14ac:dyDescent="0.35">
      <c r="A48" s="23" t="s">
        <v>41</v>
      </c>
      <c r="B48" s="47">
        <v>1087</v>
      </c>
      <c r="C48" s="51">
        <v>2868</v>
      </c>
      <c r="D48" s="47">
        <v>108</v>
      </c>
      <c r="E48" s="52"/>
      <c r="F48" s="107"/>
      <c r="G48" s="132"/>
    </row>
    <row r="49" spans="1:8" x14ac:dyDescent="0.35">
      <c r="A49" s="23" t="s">
        <v>42</v>
      </c>
      <c r="B49" s="47"/>
      <c r="C49" s="51"/>
      <c r="D49" s="47"/>
      <c r="E49" s="52">
        <v>2403</v>
      </c>
      <c r="F49" s="107">
        <v>2222</v>
      </c>
      <c r="G49" s="132"/>
    </row>
    <row r="50" spans="1:8" x14ac:dyDescent="0.35">
      <c r="A50" s="23" t="s">
        <v>43</v>
      </c>
      <c r="B50" s="47"/>
      <c r="C50" s="51"/>
      <c r="D50" s="47"/>
      <c r="E50" s="52">
        <v>5433</v>
      </c>
      <c r="F50" s="107">
        <v>16454</v>
      </c>
      <c r="G50" s="132"/>
    </row>
    <row r="51" spans="1:8" x14ac:dyDescent="0.35">
      <c r="A51" s="23" t="s">
        <v>44</v>
      </c>
      <c r="B51" s="47">
        <v>2174</v>
      </c>
      <c r="C51" s="51">
        <v>2913</v>
      </c>
      <c r="D51" s="47">
        <v>118</v>
      </c>
      <c r="E51" s="52"/>
      <c r="F51" s="107"/>
      <c r="G51" s="132"/>
    </row>
    <row r="52" spans="1:8" x14ac:dyDescent="0.35">
      <c r="A52" s="24" t="s">
        <v>45</v>
      </c>
      <c r="B52" s="53">
        <v>643</v>
      </c>
      <c r="C52" s="54">
        <v>3181</v>
      </c>
      <c r="D52" s="56">
        <v>82</v>
      </c>
      <c r="E52" s="55"/>
      <c r="F52" s="109"/>
      <c r="G52" s="132"/>
    </row>
    <row r="53" spans="1:8" x14ac:dyDescent="0.35">
      <c r="A53" s="25" t="s">
        <v>46</v>
      </c>
      <c r="B53" s="57">
        <f t="shared" ref="B53:F53" si="0">SUM(B9:B52)</f>
        <v>82261</v>
      </c>
      <c r="C53" s="58">
        <f t="shared" si="0"/>
        <v>222901</v>
      </c>
      <c r="D53" s="57">
        <f t="shared" si="0"/>
        <v>7280</v>
      </c>
      <c r="E53" s="59">
        <f t="shared" si="0"/>
        <v>98736</v>
      </c>
      <c r="F53" s="60">
        <f t="shared" si="0"/>
        <v>172450</v>
      </c>
      <c r="G53" s="132"/>
      <c r="H53" s="115"/>
    </row>
    <row r="54" spans="1:8" ht="15" thickBot="1" x14ac:dyDescent="0.4">
      <c r="A54" s="26" t="s">
        <v>47</v>
      </c>
      <c r="B54" s="27">
        <f>B53/(B53+C53+D53)</f>
        <v>0.26328406552256101</v>
      </c>
      <c r="C54" s="28">
        <f>C53/(B53+C53+D53)</f>
        <v>0.71341560993720432</v>
      </c>
      <c r="D54" s="27">
        <f>D53/(B53+C53+D53)</f>
        <v>2.3300324540234667E-2</v>
      </c>
      <c r="E54" s="42">
        <f>E53/(E53+F53)</f>
        <v>0.36408959164558641</v>
      </c>
      <c r="F54" s="40">
        <f>F53/(E53+F53)</f>
        <v>0.63591040835441359</v>
      </c>
      <c r="G54" s="132"/>
    </row>
    <row r="56" spans="1:8" x14ac:dyDescent="0.35">
      <c r="A56" s="113"/>
    </row>
    <row r="57" spans="1:8" x14ac:dyDescent="0.35">
      <c r="E57" s="115"/>
    </row>
  </sheetData>
  <mergeCells count="6">
    <mergeCell ref="B3:D3"/>
    <mergeCell ref="B4:D4"/>
    <mergeCell ref="B5:D5"/>
    <mergeCell ref="E3:F3"/>
    <mergeCell ref="E4:F4"/>
    <mergeCell ref="E5:F5"/>
  </mergeCells>
  <pageMargins left="0.7" right="0.7" top="0.75" bottom="0.75" header="0.3" footer="0.3"/>
  <pageSetup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C84F1-04DD-43B3-B596-FBAEF847E12E}">
  <sheetPr>
    <pageSetUpPr fitToPage="1"/>
  </sheetPr>
  <dimension ref="A1:K57"/>
  <sheetViews>
    <sheetView tabSelected="1" zoomScaleNormal="100" workbookViewId="0">
      <pane xSplit="7" ySplit="7" topLeftCell="H14" activePane="bottomRight" state="frozen"/>
      <selection pane="topRight" activeCell="Q1" sqref="Q1"/>
      <selection pane="bottomLeft" activeCell="A7" sqref="A7"/>
      <selection pane="bottomRight" activeCell="H27" sqref="H27"/>
    </sheetView>
  </sheetViews>
  <sheetFormatPr defaultRowHeight="14.5" x14ac:dyDescent="0.35"/>
  <cols>
    <col min="1" max="1" width="15.1796875" customWidth="1"/>
    <col min="3" max="3" width="9.1796875" customWidth="1"/>
  </cols>
  <sheetData>
    <row r="1" spans="1:11" x14ac:dyDescent="0.35">
      <c r="A1" s="1" t="s">
        <v>0</v>
      </c>
    </row>
    <row r="2" spans="1:11" ht="15" thickBot="1" x14ac:dyDescent="0.4">
      <c r="A2" s="1" t="s">
        <v>1</v>
      </c>
      <c r="G2" s="116" t="s">
        <v>94</v>
      </c>
    </row>
    <row r="3" spans="1:11" s="5" customFormat="1" x14ac:dyDescent="0.35">
      <c r="A3" s="15"/>
      <c r="B3" s="143"/>
      <c r="C3" s="144"/>
      <c r="D3" s="154"/>
      <c r="E3" s="154"/>
      <c r="F3" s="154"/>
      <c r="G3" s="155"/>
    </row>
    <row r="4" spans="1:11" s="5" customFormat="1" x14ac:dyDescent="0.35">
      <c r="A4" s="16"/>
      <c r="B4" s="149" t="s">
        <v>67</v>
      </c>
      <c r="C4" s="150"/>
      <c r="D4" s="156"/>
      <c r="E4" s="156"/>
      <c r="F4" s="156"/>
      <c r="G4" s="157"/>
    </row>
    <row r="5" spans="1:11" s="5" customFormat="1" x14ac:dyDescent="0.35">
      <c r="A5" s="16"/>
      <c r="B5" s="146"/>
      <c r="C5" s="147"/>
      <c r="D5" s="158"/>
      <c r="E5" s="158"/>
      <c r="F5" s="158"/>
      <c r="G5" s="159"/>
    </row>
    <row r="6" spans="1:11" s="5" customFormat="1" ht="13" x14ac:dyDescent="0.3">
      <c r="A6" s="17"/>
      <c r="B6" s="6" t="s">
        <v>51</v>
      </c>
      <c r="C6" s="7" t="s">
        <v>52</v>
      </c>
      <c r="D6" s="6" t="s">
        <v>57</v>
      </c>
      <c r="E6" s="7" t="s">
        <v>58</v>
      </c>
      <c r="F6" s="6" t="s">
        <v>95</v>
      </c>
      <c r="G6" s="120" t="s">
        <v>95</v>
      </c>
    </row>
    <row r="7" spans="1:11" s="5" customFormat="1" ht="107.25" customHeight="1" thickBot="1" x14ac:dyDescent="0.35">
      <c r="A7" s="19" t="s">
        <v>59</v>
      </c>
      <c r="B7" s="11" t="s">
        <v>68</v>
      </c>
      <c r="C7" s="11" t="s">
        <v>69</v>
      </c>
      <c r="D7" s="11" t="s">
        <v>70</v>
      </c>
      <c r="E7" s="11" t="s">
        <v>71</v>
      </c>
      <c r="F7" s="11" t="s">
        <v>96</v>
      </c>
      <c r="G7" s="20" t="s">
        <v>100</v>
      </c>
    </row>
    <row r="8" spans="1:11" s="5" customFormat="1" ht="13.5" thickBot="1" x14ac:dyDescent="0.35">
      <c r="A8" s="21"/>
      <c r="B8" s="9"/>
      <c r="C8" s="9"/>
      <c r="D8" s="10"/>
      <c r="E8" s="10"/>
      <c r="F8" s="10"/>
      <c r="G8" s="37"/>
    </row>
    <row r="9" spans="1:11" x14ac:dyDescent="0.35">
      <c r="A9" s="23" t="s">
        <v>2</v>
      </c>
      <c r="B9" s="67">
        <v>53693</v>
      </c>
      <c r="C9" s="69">
        <v>105276</v>
      </c>
      <c r="D9" s="79">
        <v>1200</v>
      </c>
      <c r="E9" s="80">
        <v>2190</v>
      </c>
      <c r="F9" s="79">
        <v>22867</v>
      </c>
      <c r="G9" s="123">
        <v>3</v>
      </c>
      <c r="K9" s="114"/>
    </row>
    <row r="10" spans="1:11" x14ac:dyDescent="0.35">
      <c r="A10" s="23" t="s">
        <v>3</v>
      </c>
      <c r="B10" s="67">
        <v>239</v>
      </c>
      <c r="C10" s="69">
        <v>1287</v>
      </c>
      <c r="D10" s="81">
        <v>25</v>
      </c>
      <c r="E10" s="82">
        <v>23</v>
      </c>
      <c r="F10" s="81">
        <v>446</v>
      </c>
      <c r="G10" s="124">
        <v>0</v>
      </c>
      <c r="K10" s="114"/>
    </row>
    <row r="11" spans="1:11" x14ac:dyDescent="0.35">
      <c r="A11" s="23" t="s">
        <v>4</v>
      </c>
      <c r="B11" s="67">
        <v>7006</v>
      </c>
      <c r="C11" s="69">
        <v>14945</v>
      </c>
      <c r="D11" s="81">
        <v>263</v>
      </c>
      <c r="E11" s="82">
        <v>379</v>
      </c>
      <c r="F11" s="81">
        <v>2907</v>
      </c>
      <c r="G11" s="124">
        <v>1</v>
      </c>
      <c r="K11" s="114"/>
    </row>
    <row r="12" spans="1:11" x14ac:dyDescent="0.35">
      <c r="A12" s="23" t="s">
        <v>5</v>
      </c>
      <c r="B12" s="67">
        <v>140</v>
      </c>
      <c r="C12" s="69">
        <v>1412</v>
      </c>
      <c r="D12" s="81">
        <v>19</v>
      </c>
      <c r="E12" s="82">
        <v>17</v>
      </c>
      <c r="F12" s="81">
        <v>678</v>
      </c>
      <c r="G12" s="124">
        <v>0</v>
      </c>
      <c r="K12" s="114"/>
    </row>
    <row r="13" spans="1:11" x14ac:dyDescent="0.35">
      <c r="A13" s="23" t="s">
        <v>6</v>
      </c>
      <c r="B13" s="67">
        <v>397</v>
      </c>
      <c r="C13" s="69">
        <v>2097</v>
      </c>
      <c r="D13" s="81">
        <v>45</v>
      </c>
      <c r="E13" s="82">
        <v>44</v>
      </c>
      <c r="F13" s="81">
        <v>871</v>
      </c>
      <c r="G13" s="124">
        <v>0</v>
      </c>
      <c r="K13" s="114"/>
    </row>
    <row r="14" spans="1:11" x14ac:dyDescent="0.35">
      <c r="A14" s="23" t="s">
        <v>7</v>
      </c>
      <c r="B14" s="67">
        <v>1277</v>
      </c>
      <c r="C14" s="69">
        <v>8750</v>
      </c>
      <c r="D14" s="81">
        <v>170</v>
      </c>
      <c r="E14" s="82">
        <v>144</v>
      </c>
      <c r="F14" s="81">
        <v>2022</v>
      </c>
      <c r="G14" s="124">
        <v>21</v>
      </c>
      <c r="K14" s="114"/>
    </row>
    <row r="15" spans="1:11" x14ac:dyDescent="0.35">
      <c r="A15" s="23" t="s">
        <v>8</v>
      </c>
      <c r="B15" s="67">
        <v>5149</v>
      </c>
      <c r="C15" s="69">
        <v>4022</v>
      </c>
      <c r="D15" s="81">
        <v>45</v>
      </c>
      <c r="E15" s="82">
        <v>80</v>
      </c>
      <c r="F15" s="81">
        <v>424</v>
      </c>
      <c r="G15" s="124">
        <v>0</v>
      </c>
      <c r="K15" s="114"/>
    </row>
    <row r="16" spans="1:11" x14ac:dyDescent="0.35">
      <c r="A16" s="23" t="s">
        <v>9</v>
      </c>
      <c r="B16" s="67">
        <v>453</v>
      </c>
      <c r="C16" s="69">
        <v>1932</v>
      </c>
      <c r="D16" s="81">
        <v>46</v>
      </c>
      <c r="E16" s="82">
        <v>37</v>
      </c>
      <c r="F16" s="81">
        <v>970</v>
      </c>
      <c r="G16" s="124">
        <v>6</v>
      </c>
      <c r="J16" s="114"/>
      <c r="K16" s="114"/>
    </row>
    <row r="17" spans="1:11" x14ac:dyDescent="0.35">
      <c r="A17" s="23" t="s">
        <v>10</v>
      </c>
      <c r="B17" s="67">
        <v>3121</v>
      </c>
      <c r="C17" s="69">
        <v>12136</v>
      </c>
      <c r="D17" s="81">
        <v>229</v>
      </c>
      <c r="E17" s="82">
        <v>198</v>
      </c>
      <c r="F17" s="81">
        <v>5110</v>
      </c>
      <c r="G17" s="124">
        <v>0</v>
      </c>
      <c r="K17" s="114"/>
    </row>
    <row r="18" spans="1:11" x14ac:dyDescent="0.35">
      <c r="A18" s="23" t="s">
        <v>11</v>
      </c>
      <c r="B18" s="67">
        <v>5310</v>
      </c>
      <c r="C18" s="69">
        <v>24525</v>
      </c>
      <c r="D18" s="81">
        <v>395</v>
      </c>
      <c r="E18" s="82">
        <v>451</v>
      </c>
      <c r="F18" s="81">
        <v>4803</v>
      </c>
      <c r="G18" s="124">
        <v>3</v>
      </c>
      <c r="K18" s="114"/>
    </row>
    <row r="19" spans="1:11" x14ac:dyDescent="0.35">
      <c r="A19" s="23" t="s">
        <v>12</v>
      </c>
      <c r="B19" s="67">
        <v>437</v>
      </c>
      <c r="C19" s="69">
        <v>3084</v>
      </c>
      <c r="D19" s="81">
        <v>56</v>
      </c>
      <c r="E19" s="82">
        <v>49</v>
      </c>
      <c r="F19" s="81">
        <v>1602</v>
      </c>
      <c r="G19" s="124">
        <v>11</v>
      </c>
      <c r="K19" s="114"/>
    </row>
    <row r="20" spans="1:11" x14ac:dyDescent="0.35">
      <c r="A20" s="23" t="s">
        <v>13</v>
      </c>
      <c r="B20" s="67">
        <v>74</v>
      </c>
      <c r="C20" s="69">
        <v>635</v>
      </c>
      <c r="D20" s="81">
        <v>15</v>
      </c>
      <c r="E20" s="82">
        <v>19</v>
      </c>
      <c r="F20" s="81">
        <v>266</v>
      </c>
      <c r="G20" s="124">
        <v>0</v>
      </c>
      <c r="K20" s="114"/>
    </row>
    <row r="21" spans="1:11" x14ac:dyDescent="0.35">
      <c r="A21" s="23" t="s">
        <v>14</v>
      </c>
      <c r="B21" s="67">
        <v>61</v>
      </c>
      <c r="C21" s="69">
        <v>337</v>
      </c>
      <c r="D21" s="81">
        <v>7</v>
      </c>
      <c r="E21" s="82">
        <v>8</v>
      </c>
      <c r="F21" s="81">
        <v>104</v>
      </c>
      <c r="G21" s="124">
        <v>0</v>
      </c>
      <c r="K21" s="114"/>
    </row>
    <row r="22" spans="1:11" x14ac:dyDescent="0.35">
      <c r="A22" s="23" t="s">
        <v>15</v>
      </c>
      <c r="B22" s="67">
        <v>9236</v>
      </c>
      <c r="C22" s="69">
        <v>34316</v>
      </c>
      <c r="D22" s="81">
        <v>538</v>
      </c>
      <c r="E22" s="82">
        <v>682</v>
      </c>
      <c r="F22" s="81">
        <v>13554</v>
      </c>
      <c r="G22" s="124">
        <v>3</v>
      </c>
      <c r="K22" s="114"/>
    </row>
    <row r="23" spans="1:11" x14ac:dyDescent="0.35">
      <c r="A23" s="23" t="s">
        <v>16</v>
      </c>
      <c r="B23" s="67">
        <v>142</v>
      </c>
      <c r="C23" s="69">
        <v>1495</v>
      </c>
      <c r="D23" s="81">
        <v>25</v>
      </c>
      <c r="E23" s="82">
        <v>22</v>
      </c>
      <c r="F23" s="81">
        <v>436</v>
      </c>
      <c r="G23" s="124">
        <v>0</v>
      </c>
      <c r="K23" s="114"/>
    </row>
    <row r="24" spans="1:11" x14ac:dyDescent="0.35">
      <c r="A24" s="23" t="s">
        <v>17</v>
      </c>
      <c r="B24" s="67">
        <v>371</v>
      </c>
      <c r="C24" s="69">
        <v>4074</v>
      </c>
      <c r="D24" s="81">
        <v>63</v>
      </c>
      <c r="E24" s="82">
        <v>68</v>
      </c>
      <c r="F24" s="81">
        <v>1226</v>
      </c>
      <c r="G24" s="124">
        <v>0</v>
      </c>
      <c r="K24" s="114"/>
    </row>
    <row r="25" spans="1:11" x14ac:dyDescent="0.35">
      <c r="A25" s="23" t="s">
        <v>18</v>
      </c>
      <c r="B25" s="67">
        <v>12</v>
      </c>
      <c r="C25" s="69">
        <v>145</v>
      </c>
      <c r="D25" s="81">
        <v>4</v>
      </c>
      <c r="E25" s="82">
        <v>2</v>
      </c>
      <c r="F25" s="81">
        <v>45</v>
      </c>
      <c r="G25" s="124">
        <v>0</v>
      </c>
      <c r="K25" s="114"/>
    </row>
    <row r="26" spans="1:11" x14ac:dyDescent="0.35">
      <c r="A26" s="23" t="s">
        <v>19</v>
      </c>
      <c r="B26" s="67">
        <v>368</v>
      </c>
      <c r="C26" s="69">
        <v>2220</v>
      </c>
      <c r="D26" s="81">
        <v>24</v>
      </c>
      <c r="E26" s="82">
        <v>35</v>
      </c>
      <c r="F26" s="81">
        <v>467</v>
      </c>
      <c r="G26" s="124">
        <v>7</v>
      </c>
      <c r="K26" s="114"/>
    </row>
    <row r="27" spans="1:11" x14ac:dyDescent="0.35">
      <c r="A27" s="23" t="s">
        <v>20</v>
      </c>
      <c r="B27" s="67">
        <v>232</v>
      </c>
      <c r="C27" s="69">
        <v>1228</v>
      </c>
      <c r="D27" s="81">
        <v>22</v>
      </c>
      <c r="E27" s="82">
        <v>15</v>
      </c>
      <c r="F27" s="81">
        <v>538</v>
      </c>
      <c r="G27" s="124">
        <v>1</v>
      </c>
      <c r="K27" s="114"/>
    </row>
    <row r="28" spans="1:11" x14ac:dyDescent="0.35">
      <c r="A28" s="23" t="s">
        <v>21</v>
      </c>
      <c r="B28" s="67">
        <v>1023</v>
      </c>
      <c r="C28" s="69">
        <v>4260</v>
      </c>
      <c r="D28" s="81">
        <v>94</v>
      </c>
      <c r="E28" s="82">
        <v>107</v>
      </c>
      <c r="F28" s="81">
        <v>1146</v>
      </c>
      <c r="G28" s="124">
        <v>0</v>
      </c>
      <c r="K28" s="114"/>
    </row>
    <row r="29" spans="1:11" x14ac:dyDescent="0.35">
      <c r="A29" s="23" t="s">
        <v>22</v>
      </c>
      <c r="B29" s="67">
        <v>213</v>
      </c>
      <c r="C29" s="69">
        <v>2744</v>
      </c>
      <c r="D29" s="81">
        <v>53</v>
      </c>
      <c r="E29" s="82">
        <v>33</v>
      </c>
      <c r="F29" s="81">
        <v>1294</v>
      </c>
      <c r="G29" s="124">
        <v>0</v>
      </c>
      <c r="K29" s="114"/>
    </row>
    <row r="30" spans="1:11" x14ac:dyDescent="0.35">
      <c r="A30" s="23" t="s">
        <v>23</v>
      </c>
      <c r="B30" s="67">
        <v>347</v>
      </c>
      <c r="C30" s="69">
        <v>3073</v>
      </c>
      <c r="D30" s="81">
        <v>64</v>
      </c>
      <c r="E30" s="82">
        <v>41</v>
      </c>
      <c r="F30" s="81">
        <v>737</v>
      </c>
      <c r="G30" s="124">
        <v>0</v>
      </c>
      <c r="K30" s="114"/>
    </row>
    <row r="31" spans="1:11" x14ac:dyDescent="0.35">
      <c r="A31" s="23" t="s">
        <v>24</v>
      </c>
      <c r="B31" s="67">
        <v>599</v>
      </c>
      <c r="C31" s="69">
        <v>4582</v>
      </c>
      <c r="D31" s="81">
        <v>68</v>
      </c>
      <c r="E31" s="82">
        <v>72</v>
      </c>
      <c r="F31" s="81">
        <v>2310</v>
      </c>
      <c r="G31" s="124">
        <v>0</v>
      </c>
      <c r="K31" s="114"/>
    </row>
    <row r="32" spans="1:11" x14ac:dyDescent="0.35">
      <c r="A32" s="23" t="s">
        <v>25</v>
      </c>
      <c r="B32" s="67">
        <v>430</v>
      </c>
      <c r="C32" s="69">
        <v>2458</v>
      </c>
      <c r="D32" s="81">
        <v>47</v>
      </c>
      <c r="E32" s="82">
        <v>40</v>
      </c>
      <c r="F32" s="81">
        <v>1075</v>
      </c>
      <c r="G32" s="124">
        <v>1</v>
      </c>
      <c r="K32" s="114"/>
    </row>
    <row r="33" spans="1:11" x14ac:dyDescent="0.35">
      <c r="A33" s="23" t="s">
        <v>26</v>
      </c>
      <c r="B33" s="67">
        <v>638</v>
      </c>
      <c r="C33" s="69">
        <v>4840</v>
      </c>
      <c r="D33" s="81">
        <v>78</v>
      </c>
      <c r="E33" s="82">
        <v>98</v>
      </c>
      <c r="F33" s="81">
        <v>1816</v>
      </c>
      <c r="G33" s="124">
        <v>0</v>
      </c>
      <c r="K33" s="114"/>
    </row>
    <row r="34" spans="1:11" x14ac:dyDescent="0.35">
      <c r="A34" s="23" t="s">
        <v>27</v>
      </c>
      <c r="B34" s="67">
        <v>580</v>
      </c>
      <c r="C34" s="69">
        <v>6591</v>
      </c>
      <c r="D34" s="81">
        <v>154</v>
      </c>
      <c r="E34" s="82">
        <v>95</v>
      </c>
      <c r="F34" s="81">
        <v>1668</v>
      </c>
      <c r="G34" s="124">
        <v>1</v>
      </c>
      <c r="K34" s="114"/>
    </row>
    <row r="35" spans="1:11" x14ac:dyDescent="0.35">
      <c r="A35" s="23" t="s">
        <v>28</v>
      </c>
      <c r="B35" s="67">
        <v>540</v>
      </c>
      <c r="C35" s="69">
        <v>3161</v>
      </c>
      <c r="D35" s="81">
        <v>47</v>
      </c>
      <c r="E35" s="82">
        <v>59</v>
      </c>
      <c r="F35" s="81">
        <v>1051</v>
      </c>
      <c r="G35" s="124">
        <v>0</v>
      </c>
      <c r="K35" s="114"/>
    </row>
    <row r="36" spans="1:11" x14ac:dyDescent="0.35">
      <c r="A36" s="23" t="s">
        <v>29</v>
      </c>
      <c r="B36" s="67">
        <v>9299</v>
      </c>
      <c r="C36" s="69">
        <v>38296</v>
      </c>
      <c r="D36" s="81">
        <v>451</v>
      </c>
      <c r="E36" s="82">
        <v>517</v>
      </c>
      <c r="F36" s="81">
        <v>13727</v>
      </c>
      <c r="G36" s="124">
        <v>6</v>
      </c>
      <c r="K36" s="114"/>
    </row>
    <row r="37" spans="1:11" x14ac:dyDescent="0.35">
      <c r="A37" s="23" t="s">
        <v>30</v>
      </c>
      <c r="B37" s="67">
        <v>5043</v>
      </c>
      <c r="C37" s="69">
        <v>8256</v>
      </c>
      <c r="D37" s="81">
        <v>87</v>
      </c>
      <c r="E37" s="82">
        <v>184</v>
      </c>
      <c r="F37" s="81">
        <v>1403</v>
      </c>
      <c r="G37" s="124">
        <v>0</v>
      </c>
      <c r="K37" s="114"/>
    </row>
    <row r="38" spans="1:11" x14ac:dyDescent="0.35">
      <c r="A38" s="23" t="s">
        <v>31</v>
      </c>
      <c r="B38" s="72">
        <v>421</v>
      </c>
      <c r="C38" s="74">
        <v>2465</v>
      </c>
      <c r="D38" s="81">
        <v>26</v>
      </c>
      <c r="E38" s="82">
        <v>34</v>
      </c>
      <c r="F38" s="81">
        <v>713</v>
      </c>
      <c r="G38" s="124">
        <v>1</v>
      </c>
      <c r="K38" s="114"/>
    </row>
    <row r="39" spans="1:11" x14ac:dyDescent="0.35">
      <c r="A39" s="23" t="s">
        <v>32</v>
      </c>
      <c r="B39" s="67">
        <v>123</v>
      </c>
      <c r="C39" s="69">
        <v>1013</v>
      </c>
      <c r="D39" s="81">
        <v>9</v>
      </c>
      <c r="E39" s="82">
        <v>6</v>
      </c>
      <c r="F39" s="81">
        <v>210</v>
      </c>
      <c r="G39" s="124">
        <v>0</v>
      </c>
    </row>
    <row r="40" spans="1:11" x14ac:dyDescent="0.35">
      <c r="A40" s="23" t="s">
        <v>33</v>
      </c>
      <c r="B40" s="67">
        <v>152</v>
      </c>
      <c r="C40" s="69">
        <v>841</v>
      </c>
      <c r="D40" s="81">
        <v>18</v>
      </c>
      <c r="E40" s="82">
        <v>18</v>
      </c>
      <c r="F40" s="81">
        <v>292</v>
      </c>
      <c r="G40" s="124">
        <v>0</v>
      </c>
    </row>
    <row r="41" spans="1:11" x14ac:dyDescent="0.35">
      <c r="A41" s="23" t="s">
        <v>34</v>
      </c>
      <c r="B41" s="67">
        <v>694</v>
      </c>
      <c r="C41" s="69">
        <v>6037</v>
      </c>
      <c r="D41" s="81">
        <v>132</v>
      </c>
      <c r="E41" s="82">
        <v>85</v>
      </c>
      <c r="F41" s="81">
        <v>1388</v>
      </c>
      <c r="G41" s="124">
        <v>0</v>
      </c>
    </row>
    <row r="42" spans="1:11" x14ac:dyDescent="0.35">
      <c r="A42" s="23" t="s">
        <v>35</v>
      </c>
      <c r="B42" s="67">
        <v>399</v>
      </c>
      <c r="C42" s="69">
        <v>3222</v>
      </c>
      <c r="D42" s="81">
        <v>59</v>
      </c>
      <c r="E42" s="82">
        <v>61</v>
      </c>
      <c r="F42" s="81">
        <v>980</v>
      </c>
      <c r="G42" s="124">
        <v>0</v>
      </c>
    </row>
    <row r="43" spans="1:11" x14ac:dyDescent="0.35">
      <c r="A43" s="23" t="s">
        <v>36</v>
      </c>
      <c r="B43" s="67">
        <v>2659</v>
      </c>
      <c r="C43" s="69">
        <v>9252</v>
      </c>
      <c r="D43" s="81">
        <v>88</v>
      </c>
      <c r="E43" s="82">
        <v>154</v>
      </c>
      <c r="F43" s="81">
        <v>1328</v>
      </c>
      <c r="G43" s="124">
        <v>0</v>
      </c>
    </row>
    <row r="44" spans="1:11" x14ac:dyDescent="0.35">
      <c r="A44" s="23" t="s">
        <v>37</v>
      </c>
      <c r="B44" s="67">
        <v>70</v>
      </c>
      <c r="C44" s="69">
        <v>1031</v>
      </c>
      <c r="D44" s="81">
        <v>18</v>
      </c>
      <c r="E44" s="82">
        <v>9</v>
      </c>
      <c r="F44" s="81">
        <v>499</v>
      </c>
      <c r="G44" s="124">
        <v>0</v>
      </c>
    </row>
    <row r="45" spans="1:11" x14ac:dyDescent="0.35">
      <c r="A45" s="23" t="s">
        <v>38</v>
      </c>
      <c r="B45" s="67">
        <v>300</v>
      </c>
      <c r="C45" s="69">
        <v>1881</v>
      </c>
      <c r="D45" s="81">
        <v>49</v>
      </c>
      <c r="E45" s="82">
        <v>44</v>
      </c>
      <c r="F45" s="81">
        <v>1015</v>
      </c>
      <c r="G45" s="124">
        <v>1</v>
      </c>
    </row>
    <row r="46" spans="1:11" x14ac:dyDescent="0.35">
      <c r="A46" s="23" t="s">
        <v>39</v>
      </c>
      <c r="B46" s="67">
        <v>723</v>
      </c>
      <c r="C46" s="69">
        <v>4874</v>
      </c>
      <c r="D46" s="81">
        <v>82</v>
      </c>
      <c r="E46" s="82">
        <v>84</v>
      </c>
      <c r="F46" s="81">
        <v>1846</v>
      </c>
      <c r="G46" s="124">
        <v>0</v>
      </c>
    </row>
    <row r="47" spans="1:11" x14ac:dyDescent="0.35">
      <c r="A47" s="23" t="s">
        <v>40</v>
      </c>
      <c r="B47" s="67">
        <v>297</v>
      </c>
      <c r="C47" s="69">
        <v>1411</v>
      </c>
      <c r="D47" s="81">
        <v>30</v>
      </c>
      <c r="E47" s="82">
        <v>24</v>
      </c>
      <c r="F47" s="81">
        <v>210</v>
      </c>
      <c r="G47" s="124">
        <v>0</v>
      </c>
    </row>
    <row r="48" spans="1:11" x14ac:dyDescent="0.35">
      <c r="A48" s="23" t="s">
        <v>41</v>
      </c>
      <c r="B48" s="67">
        <v>767</v>
      </c>
      <c r="C48" s="69">
        <v>2614</v>
      </c>
      <c r="D48" s="81">
        <v>36</v>
      </c>
      <c r="E48" s="82">
        <v>42</v>
      </c>
      <c r="F48" s="81">
        <v>669</v>
      </c>
      <c r="G48" s="124">
        <v>0</v>
      </c>
    </row>
    <row r="49" spans="1:7" x14ac:dyDescent="0.35">
      <c r="A49" s="23" t="s">
        <v>42</v>
      </c>
      <c r="B49" s="67">
        <v>1989</v>
      </c>
      <c r="C49" s="69">
        <v>2169</v>
      </c>
      <c r="D49" s="81">
        <v>19</v>
      </c>
      <c r="E49" s="82">
        <v>62</v>
      </c>
      <c r="F49" s="81">
        <v>453</v>
      </c>
      <c r="G49" s="124">
        <v>0</v>
      </c>
    </row>
    <row r="50" spans="1:7" x14ac:dyDescent="0.35">
      <c r="A50" s="23" t="s">
        <v>43</v>
      </c>
      <c r="B50" s="67">
        <v>3428</v>
      </c>
      <c r="C50" s="69">
        <v>13884</v>
      </c>
      <c r="D50" s="81">
        <v>279</v>
      </c>
      <c r="E50" s="82">
        <v>291</v>
      </c>
      <c r="F50" s="81">
        <v>5111</v>
      </c>
      <c r="G50" s="124">
        <v>0</v>
      </c>
    </row>
    <row r="51" spans="1:7" x14ac:dyDescent="0.35">
      <c r="A51" s="23" t="s">
        <v>44</v>
      </c>
      <c r="B51" s="67">
        <v>1344</v>
      </c>
      <c r="C51" s="69">
        <v>3211</v>
      </c>
      <c r="D51" s="81">
        <v>36</v>
      </c>
      <c r="E51" s="82">
        <v>62</v>
      </c>
      <c r="F51" s="81">
        <v>578</v>
      </c>
      <c r="G51" s="124">
        <v>1</v>
      </c>
    </row>
    <row r="52" spans="1:7" x14ac:dyDescent="0.35">
      <c r="A52" s="24" t="s">
        <v>45</v>
      </c>
      <c r="B52" s="72">
        <v>364</v>
      </c>
      <c r="C52" s="74">
        <v>2516</v>
      </c>
      <c r="D52" s="83">
        <v>35</v>
      </c>
      <c r="E52" s="84">
        <v>29</v>
      </c>
      <c r="F52" s="125">
        <v>980</v>
      </c>
      <c r="G52" s="126">
        <v>0</v>
      </c>
    </row>
    <row r="53" spans="1:7" x14ac:dyDescent="0.35">
      <c r="A53" s="25" t="s">
        <v>46</v>
      </c>
      <c r="B53" s="77">
        <f t="shared" ref="B53:G53" si="0">SUM(B9:B52)</f>
        <v>120160</v>
      </c>
      <c r="C53" s="78">
        <f t="shared" si="0"/>
        <v>358598</v>
      </c>
      <c r="D53" s="77">
        <f t="shared" si="0"/>
        <v>5250</v>
      </c>
      <c r="E53" s="78">
        <f t="shared" si="0"/>
        <v>6714</v>
      </c>
      <c r="F53" s="77">
        <f t="shared" si="0"/>
        <v>101835</v>
      </c>
      <c r="G53" s="104">
        <f t="shared" si="0"/>
        <v>67</v>
      </c>
    </row>
    <row r="54" spans="1:7" ht="15" thickBot="1" x14ac:dyDescent="0.4">
      <c r="A54" s="26" t="s">
        <v>47</v>
      </c>
      <c r="B54" s="27">
        <f>B53/($B$53+$C$53+$D$53+$E$53+$F$53+$G$53)</f>
        <v>0.20275925375955076</v>
      </c>
      <c r="C54" s="38">
        <f t="shared" ref="C54:G54" si="1">C53/($B$53+$C$53+$D$53+$E$53+$F$53+$G$53)</f>
        <v>0.60510205459110666</v>
      </c>
      <c r="D54" s="39">
        <f t="shared" si="1"/>
        <v>8.8589054780096651E-3</v>
      </c>
      <c r="E54" s="28">
        <f t="shared" si="1"/>
        <v>1.1329274548448932E-2</v>
      </c>
      <c r="F54" s="39">
        <f t="shared" si="1"/>
        <v>0.17183745511487891</v>
      </c>
      <c r="G54" s="43">
        <f t="shared" si="1"/>
        <v>1.1305650800507573E-4</v>
      </c>
    </row>
    <row r="56" spans="1:7" x14ac:dyDescent="0.35">
      <c r="A56" s="113"/>
    </row>
    <row r="57" spans="1:7" x14ac:dyDescent="0.35">
      <c r="E57" s="114"/>
    </row>
  </sheetData>
  <mergeCells count="3">
    <mergeCell ref="B3:G3"/>
    <mergeCell ref="B4:G4"/>
    <mergeCell ref="B5:G5"/>
  </mergeCells>
  <pageMargins left="0.5" right="0.5" top="0.75" bottom="0.75" header="0.3" footer="0.3"/>
  <pageSetup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488B7-0C5D-4240-8A4E-C5E5F3A13B19}">
  <sheetPr>
    <pageSetUpPr fitToPage="1"/>
  </sheetPr>
  <dimension ref="A1:G54"/>
  <sheetViews>
    <sheetView zoomScaleNormal="100" workbookViewId="0">
      <pane xSplit="8" ySplit="7" topLeftCell="I41" activePane="bottomRight" state="frozen"/>
      <selection pane="topRight" activeCell="L1" sqref="L1"/>
      <selection pane="bottomLeft" activeCell="A7" sqref="A7"/>
      <selection pane="bottomRight" activeCell="I25" sqref="I25"/>
    </sheetView>
  </sheetViews>
  <sheetFormatPr defaultRowHeight="14.5" x14ac:dyDescent="0.35"/>
  <cols>
    <col min="1" max="1" width="15.1796875" customWidth="1"/>
    <col min="4" max="6" width="9.1796875" customWidth="1"/>
    <col min="8" max="8" width="1.81640625" customWidth="1"/>
  </cols>
  <sheetData>
    <row r="1" spans="1:7" ht="18" x14ac:dyDescent="0.4">
      <c r="A1" s="1" t="s">
        <v>0</v>
      </c>
      <c r="D1" s="2"/>
      <c r="E1" s="3"/>
    </row>
    <row r="2" spans="1:7" ht="18.5" thickBot="1" x14ac:dyDescent="0.45">
      <c r="A2" s="1" t="s">
        <v>1</v>
      </c>
      <c r="D2" s="2"/>
      <c r="E2" s="3"/>
      <c r="G2" s="116" t="s">
        <v>94</v>
      </c>
    </row>
    <row r="3" spans="1:7" s="5" customFormat="1" ht="13" x14ac:dyDescent="0.3">
      <c r="A3" s="15"/>
      <c r="B3" s="143" t="s">
        <v>72</v>
      </c>
      <c r="C3" s="144"/>
      <c r="D3" s="144"/>
      <c r="E3" s="151" t="s">
        <v>73</v>
      </c>
      <c r="F3" s="144"/>
      <c r="G3" s="145"/>
    </row>
    <row r="4" spans="1:7" s="5" customFormat="1" ht="13" x14ac:dyDescent="0.3">
      <c r="A4" s="16"/>
      <c r="B4" s="149" t="s">
        <v>67</v>
      </c>
      <c r="C4" s="150"/>
      <c r="D4" s="150"/>
      <c r="E4" s="152" t="s">
        <v>74</v>
      </c>
      <c r="F4" s="150"/>
      <c r="G4" s="162"/>
    </row>
    <row r="5" spans="1:7" s="5" customFormat="1" ht="13" x14ac:dyDescent="0.3">
      <c r="A5" s="16"/>
      <c r="B5" s="160"/>
      <c r="C5" s="161"/>
      <c r="D5" s="161"/>
      <c r="E5" s="153"/>
      <c r="F5" s="147"/>
      <c r="G5" s="148"/>
    </row>
    <row r="6" spans="1:7" s="5" customFormat="1" ht="13" x14ac:dyDescent="0.3">
      <c r="A6" s="17"/>
      <c r="B6" s="6" t="s">
        <v>51</v>
      </c>
      <c r="C6" s="7" t="s">
        <v>52</v>
      </c>
      <c r="D6" s="31" t="s">
        <v>57</v>
      </c>
      <c r="E6" s="34" t="s">
        <v>51</v>
      </c>
      <c r="F6" s="7" t="s">
        <v>52</v>
      </c>
      <c r="G6" s="120" t="s">
        <v>95</v>
      </c>
    </row>
    <row r="7" spans="1:7" s="5" customFormat="1" ht="107.25" customHeight="1" thickBot="1" x14ac:dyDescent="0.35">
      <c r="A7" s="19" t="s">
        <v>59</v>
      </c>
      <c r="B7" s="11" t="s">
        <v>75</v>
      </c>
      <c r="C7" s="11" t="s">
        <v>76</v>
      </c>
      <c r="D7" s="32" t="s">
        <v>77</v>
      </c>
      <c r="E7" s="35" t="s">
        <v>78</v>
      </c>
      <c r="F7" s="11" t="s">
        <v>79</v>
      </c>
      <c r="G7" s="20" t="s">
        <v>99</v>
      </c>
    </row>
    <row r="8" spans="1:7" s="5" customFormat="1" ht="13.5" thickBot="1" x14ac:dyDescent="0.35">
      <c r="A8" s="21"/>
      <c r="B8" s="9"/>
      <c r="C8" s="9"/>
      <c r="D8" s="10"/>
      <c r="E8" s="21"/>
      <c r="F8" s="9"/>
      <c r="G8" s="22"/>
    </row>
    <row r="9" spans="1:7" x14ac:dyDescent="0.35">
      <c r="A9" s="23" t="s">
        <v>2</v>
      </c>
      <c r="B9" s="70">
        <v>80198</v>
      </c>
      <c r="C9" s="85">
        <v>94758</v>
      </c>
      <c r="D9" s="86">
        <v>8765</v>
      </c>
      <c r="E9" s="87">
        <v>65744</v>
      </c>
      <c r="F9" s="88">
        <v>115747</v>
      </c>
      <c r="G9" s="127">
        <v>858</v>
      </c>
    </row>
    <row r="10" spans="1:7" x14ac:dyDescent="0.35">
      <c r="A10" s="23" t="s">
        <v>3</v>
      </c>
      <c r="B10" s="70">
        <v>405</v>
      </c>
      <c r="C10" s="89">
        <v>1474</v>
      </c>
      <c r="D10" s="70">
        <v>113</v>
      </c>
      <c r="E10" s="90">
        <v>336</v>
      </c>
      <c r="F10" s="88">
        <v>1644</v>
      </c>
      <c r="G10" s="127">
        <v>3</v>
      </c>
    </row>
    <row r="11" spans="1:7" x14ac:dyDescent="0.35">
      <c r="A11" s="23" t="s">
        <v>4</v>
      </c>
      <c r="B11" s="70">
        <v>9471</v>
      </c>
      <c r="C11" s="89">
        <v>15157</v>
      </c>
      <c r="D11" s="70">
        <v>681</v>
      </c>
      <c r="E11" s="90">
        <v>9373</v>
      </c>
      <c r="F11" s="88">
        <v>15785</v>
      </c>
      <c r="G11" s="127">
        <v>10</v>
      </c>
    </row>
    <row r="12" spans="1:7" x14ac:dyDescent="0.35">
      <c r="A12" s="23" t="s">
        <v>5</v>
      </c>
      <c r="B12" s="70">
        <v>211</v>
      </c>
      <c r="C12" s="89">
        <v>1928</v>
      </c>
      <c r="D12" s="70">
        <v>100</v>
      </c>
      <c r="E12" s="90">
        <v>205</v>
      </c>
      <c r="F12" s="88">
        <v>2027</v>
      </c>
      <c r="G12" s="127">
        <v>5</v>
      </c>
    </row>
    <row r="13" spans="1:7" x14ac:dyDescent="0.35">
      <c r="A13" s="23" t="s">
        <v>6</v>
      </c>
      <c r="B13" s="70">
        <v>541</v>
      </c>
      <c r="C13" s="89">
        <v>2621</v>
      </c>
      <c r="D13" s="70">
        <v>220</v>
      </c>
      <c r="E13" s="90">
        <v>571</v>
      </c>
      <c r="F13" s="88">
        <v>2816</v>
      </c>
      <c r="G13" s="127">
        <v>7</v>
      </c>
    </row>
    <row r="14" spans="1:7" x14ac:dyDescent="0.35">
      <c r="A14" s="23" t="s">
        <v>7</v>
      </c>
      <c r="B14" s="70">
        <v>1886</v>
      </c>
      <c r="C14" s="89">
        <v>9840</v>
      </c>
      <c r="D14" s="70">
        <v>452</v>
      </c>
      <c r="E14" s="90">
        <v>1872</v>
      </c>
      <c r="F14" s="88">
        <v>10253</v>
      </c>
      <c r="G14" s="127">
        <v>40</v>
      </c>
    </row>
    <row r="15" spans="1:7" x14ac:dyDescent="0.35">
      <c r="A15" s="23" t="s">
        <v>8</v>
      </c>
      <c r="B15" s="70">
        <v>6398</v>
      </c>
      <c r="C15" s="89">
        <v>3055</v>
      </c>
      <c r="D15" s="70">
        <v>209</v>
      </c>
      <c r="E15" s="90">
        <v>6121</v>
      </c>
      <c r="F15" s="88">
        <v>3496</v>
      </c>
      <c r="G15" s="127">
        <v>30</v>
      </c>
    </row>
    <row r="16" spans="1:7" x14ac:dyDescent="0.35">
      <c r="A16" s="23" t="s">
        <v>9</v>
      </c>
      <c r="B16" s="70">
        <v>778</v>
      </c>
      <c r="C16" s="89">
        <v>2288</v>
      </c>
      <c r="D16" s="70">
        <v>327</v>
      </c>
      <c r="E16" s="90">
        <v>642</v>
      </c>
      <c r="F16" s="88">
        <v>2704</v>
      </c>
      <c r="G16" s="127">
        <v>57</v>
      </c>
    </row>
    <row r="17" spans="1:7" x14ac:dyDescent="0.35">
      <c r="A17" s="23" t="s">
        <v>10</v>
      </c>
      <c r="B17" s="70">
        <v>5539</v>
      </c>
      <c r="C17" s="89">
        <v>13427</v>
      </c>
      <c r="D17" s="70">
        <v>1295</v>
      </c>
      <c r="E17" s="90">
        <v>5554</v>
      </c>
      <c r="F17" s="88">
        <v>14412</v>
      </c>
      <c r="G17" s="127">
        <v>148</v>
      </c>
    </row>
    <row r="18" spans="1:7" x14ac:dyDescent="0.35">
      <c r="A18" s="23" t="s">
        <v>11</v>
      </c>
      <c r="B18" s="70">
        <v>8506</v>
      </c>
      <c r="C18" s="89">
        <v>25060</v>
      </c>
      <c r="D18" s="70">
        <v>1248</v>
      </c>
      <c r="E18" s="90">
        <v>7786</v>
      </c>
      <c r="F18" s="88">
        <v>26348</v>
      </c>
      <c r="G18" s="127">
        <v>71</v>
      </c>
    </row>
    <row r="19" spans="1:7" x14ac:dyDescent="0.35">
      <c r="A19" s="23" t="s">
        <v>12</v>
      </c>
      <c r="B19" s="70">
        <v>787</v>
      </c>
      <c r="C19" s="89">
        <v>3922</v>
      </c>
      <c r="D19" s="70">
        <v>284</v>
      </c>
      <c r="E19" s="90">
        <v>799</v>
      </c>
      <c r="F19" s="88">
        <v>4218</v>
      </c>
      <c r="G19" s="127">
        <v>23</v>
      </c>
    </row>
    <row r="20" spans="1:7" x14ac:dyDescent="0.35">
      <c r="A20" s="23" t="s">
        <v>13</v>
      </c>
      <c r="B20" s="70">
        <v>133</v>
      </c>
      <c r="C20" s="89">
        <v>806</v>
      </c>
      <c r="D20" s="70">
        <v>46</v>
      </c>
      <c r="E20" s="90">
        <v>117</v>
      </c>
      <c r="F20" s="88">
        <v>857</v>
      </c>
      <c r="G20" s="127">
        <v>0</v>
      </c>
    </row>
    <row r="21" spans="1:7" x14ac:dyDescent="0.35">
      <c r="A21" s="23" t="s">
        <v>14</v>
      </c>
      <c r="B21" s="70">
        <v>111</v>
      </c>
      <c r="C21" s="89">
        <v>386</v>
      </c>
      <c r="D21" s="70">
        <v>19</v>
      </c>
      <c r="E21" s="90">
        <v>87</v>
      </c>
      <c r="F21" s="88">
        <v>431</v>
      </c>
      <c r="G21" s="127">
        <v>0</v>
      </c>
    </row>
    <row r="22" spans="1:7" x14ac:dyDescent="0.35">
      <c r="A22" s="23" t="s">
        <v>15</v>
      </c>
      <c r="B22" s="70">
        <v>13754</v>
      </c>
      <c r="C22" s="89">
        <v>38940</v>
      </c>
      <c r="D22" s="70">
        <v>5062</v>
      </c>
      <c r="E22" s="90">
        <v>12098</v>
      </c>
      <c r="F22" s="88">
        <v>44744</v>
      </c>
      <c r="G22" s="127">
        <v>590</v>
      </c>
    </row>
    <row r="23" spans="1:7" x14ac:dyDescent="0.35">
      <c r="A23" s="23" t="s">
        <v>16</v>
      </c>
      <c r="B23" s="70">
        <v>230</v>
      </c>
      <c r="C23" s="89">
        <v>1767</v>
      </c>
      <c r="D23" s="70">
        <v>89</v>
      </c>
      <c r="E23" s="90">
        <v>223</v>
      </c>
      <c r="F23" s="88">
        <v>1864</v>
      </c>
      <c r="G23" s="127">
        <v>3</v>
      </c>
    </row>
    <row r="24" spans="1:7" x14ac:dyDescent="0.35">
      <c r="A24" s="23" t="s">
        <v>17</v>
      </c>
      <c r="B24" s="70">
        <v>599</v>
      </c>
      <c r="C24" s="89">
        <v>4860</v>
      </c>
      <c r="D24" s="70">
        <v>303</v>
      </c>
      <c r="E24" s="90">
        <v>569</v>
      </c>
      <c r="F24" s="88">
        <v>5131</v>
      </c>
      <c r="G24" s="127">
        <v>22</v>
      </c>
    </row>
    <row r="25" spans="1:7" x14ac:dyDescent="0.35">
      <c r="A25" s="23" t="s">
        <v>18</v>
      </c>
      <c r="B25" s="70">
        <v>23</v>
      </c>
      <c r="C25" s="89">
        <v>164</v>
      </c>
      <c r="D25" s="70">
        <v>15</v>
      </c>
      <c r="E25" s="90">
        <v>15</v>
      </c>
      <c r="F25" s="88">
        <v>189</v>
      </c>
      <c r="G25" s="127">
        <v>1</v>
      </c>
    </row>
    <row r="26" spans="1:7" x14ac:dyDescent="0.35">
      <c r="A26" s="23" t="s">
        <v>19</v>
      </c>
      <c r="B26" s="70">
        <v>566</v>
      </c>
      <c r="C26" s="89">
        <v>2374</v>
      </c>
      <c r="D26" s="70">
        <v>129</v>
      </c>
      <c r="E26" s="90">
        <v>553</v>
      </c>
      <c r="F26" s="88">
        <v>2528</v>
      </c>
      <c r="G26" s="127">
        <v>13</v>
      </c>
    </row>
    <row r="27" spans="1:7" x14ac:dyDescent="0.35">
      <c r="A27" s="23" t="s">
        <v>20</v>
      </c>
      <c r="B27" s="70">
        <v>402</v>
      </c>
      <c r="C27" s="89">
        <v>1455</v>
      </c>
      <c r="D27" s="70">
        <v>122</v>
      </c>
      <c r="E27" s="90">
        <v>350</v>
      </c>
      <c r="F27" s="88">
        <v>1600</v>
      </c>
      <c r="G27" s="127">
        <v>8</v>
      </c>
    </row>
    <row r="28" spans="1:7" x14ac:dyDescent="0.35">
      <c r="A28" s="23" t="s">
        <v>21</v>
      </c>
      <c r="B28" s="70">
        <v>1469</v>
      </c>
      <c r="C28" s="89">
        <v>4650</v>
      </c>
      <c r="D28" s="70">
        <v>433</v>
      </c>
      <c r="E28" s="90">
        <v>1364</v>
      </c>
      <c r="F28" s="88">
        <v>5132</v>
      </c>
      <c r="G28" s="127">
        <v>29</v>
      </c>
    </row>
    <row r="29" spans="1:7" x14ac:dyDescent="0.35">
      <c r="A29" s="23" t="s">
        <v>22</v>
      </c>
      <c r="B29" s="70">
        <v>333</v>
      </c>
      <c r="C29" s="89">
        <v>3701</v>
      </c>
      <c r="D29" s="70">
        <v>202</v>
      </c>
      <c r="E29" s="90">
        <v>363</v>
      </c>
      <c r="F29" s="88">
        <v>3857</v>
      </c>
      <c r="G29" s="127">
        <v>14</v>
      </c>
    </row>
    <row r="30" spans="1:7" x14ac:dyDescent="0.35">
      <c r="A30" s="23" t="s">
        <v>23</v>
      </c>
      <c r="B30" s="70">
        <v>531</v>
      </c>
      <c r="C30" s="89">
        <v>3516</v>
      </c>
      <c r="D30" s="70">
        <v>175</v>
      </c>
      <c r="E30" s="90">
        <v>540</v>
      </c>
      <c r="F30" s="88">
        <v>3667</v>
      </c>
      <c r="G30" s="127">
        <v>5</v>
      </c>
    </row>
    <row r="31" spans="1:7" x14ac:dyDescent="0.35">
      <c r="A31" s="23" t="s">
        <v>24</v>
      </c>
      <c r="B31" s="70">
        <v>1215</v>
      </c>
      <c r="C31" s="89">
        <v>5512</v>
      </c>
      <c r="D31" s="70">
        <v>765</v>
      </c>
      <c r="E31" s="90">
        <v>1030</v>
      </c>
      <c r="F31" s="88">
        <v>6320</v>
      </c>
      <c r="G31" s="127">
        <v>117</v>
      </c>
    </row>
    <row r="32" spans="1:7" x14ac:dyDescent="0.35">
      <c r="A32" s="23" t="s">
        <v>25</v>
      </c>
      <c r="B32" s="70">
        <v>667</v>
      </c>
      <c r="C32" s="89">
        <v>3123</v>
      </c>
      <c r="D32" s="70">
        <v>215</v>
      </c>
      <c r="E32" s="90">
        <v>634</v>
      </c>
      <c r="F32" s="88">
        <v>3322</v>
      </c>
      <c r="G32" s="127">
        <v>9</v>
      </c>
    </row>
    <row r="33" spans="1:7" x14ac:dyDescent="0.35">
      <c r="A33" s="23" t="s">
        <v>26</v>
      </c>
      <c r="B33" s="70">
        <v>1041</v>
      </c>
      <c r="C33" s="89">
        <v>5600</v>
      </c>
      <c r="D33" s="70">
        <v>625</v>
      </c>
      <c r="E33" s="90">
        <v>998</v>
      </c>
      <c r="F33" s="88">
        <v>6157</v>
      </c>
      <c r="G33" s="127">
        <v>134</v>
      </c>
    </row>
    <row r="34" spans="1:7" x14ac:dyDescent="0.35">
      <c r="A34" s="23" t="s">
        <v>27</v>
      </c>
      <c r="B34" s="70">
        <v>903</v>
      </c>
      <c r="C34" s="89">
        <v>7735</v>
      </c>
      <c r="D34" s="70">
        <v>374</v>
      </c>
      <c r="E34" s="90">
        <v>873</v>
      </c>
      <c r="F34" s="88">
        <v>8072</v>
      </c>
      <c r="G34" s="127">
        <v>29</v>
      </c>
    </row>
    <row r="35" spans="1:7" x14ac:dyDescent="0.35">
      <c r="A35" s="23" t="s">
        <v>28</v>
      </c>
      <c r="B35" s="70">
        <v>850</v>
      </c>
      <c r="C35" s="89">
        <v>3720</v>
      </c>
      <c r="D35" s="70">
        <v>251</v>
      </c>
      <c r="E35" s="90">
        <v>817</v>
      </c>
      <c r="F35" s="88">
        <v>3929</v>
      </c>
      <c r="G35" s="127">
        <v>22</v>
      </c>
    </row>
    <row r="36" spans="1:7" x14ac:dyDescent="0.35">
      <c r="A36" s="23" t="s">
        <v>29</v>
      </c>
      <c r="B36" s="70">
        <v>13617</v>
      </c>
      <c r="C36" s="89">
        <v>44027</v>
      </c>
      <c r="D36" s="70">
        <v>2750</v>
      </c>
      <c r="E36" s="90">
        <v>13459</v>
      </c>
      <c r="F36" s="88">
        <v>46503</v>
      </c>
      <c r="G36" s="127">
        <v>231</v>
      </c>
    </row>
    <row r="37" spans="1:7" x14ac:dyDescent="0.35">
      <c r="A37" s="23" t="s">
        <v>30</v>
      </c>
      <c r="B37" s="70">
        <v>7022</v>
      </c>
      <c r="C37" s="89">
        <v>7466</v>
      </c>
      <c r="D37" s="70">
        <v>381</v>
      </c>
      <c r="E37" s="90">
        <v>6787</v>
      </c>
      <c r="F37" s="88">
        <v>8062</v>
      </c>
      <c r="G37" s="127">
        <v>8</v>
      </c>
    </row>
    <row r="38" spans="1:7" x14ac:dyDescent="0.35">
      <c r="A38" s="23" t="s">
        <v>31</v>
      </c>
      <c r="B38" s="75">
        <v>735</v>
      </c>
      <c r="C38" s="91">
        <v>2735</v>
      </c>
      <c r="D38" s="75">
        <v>144</v>
      </c>
      <c r="E38" s="92">
        <v>693</v>
      </c>
      <c r="F38" s="93">
        <v>2879</v>
      </c>
      <c r="G38" s="128">
        <v>10</v>
      </c>
    </row>
    <row r="39" spans="1:7" x14ac:dyDescent="0.35">
      <c r="A39" s="23" t="s">
        <v>32</v>
      </c>
      <c r="B39" s="70">
        <v>198</v>
      </c>
      <c r="C39" s="89">
        <v>1106</v>
      </c>
      <c r="D39" s="70">
        <v>50</v>
      </c>
      <c r="E39" s="90">
        <v>196</v>
      </c>
      <c r="F39" s="88">
        <v>1147</v>
      </c>
      <c r="G39" s="127">
        <v>7</v>
      </c>
    </row>
    <row r="40" spans="1:7" x14ac:dyDescent="0.35">
      <c r="A40" s="23" t="s">
        <v>33</v>
      </c>
      <c r="B40" s="70">
        <v>256</v>
      </c>
      <c r="C40" s="89">
        <v>1005</v>
      </c>
      <c r="D40" s="70">
        <v>58</v>
      </c>
      <c r="E40" s="90">
        <v>224</v>
      </c>
      <c r="F40" s="88">
        <v>1078</v>
      </c>
      <c r="G40" s="127">
        <v>1</v>
      </c>
    </row>
    <row r="41" spans="1:7" x14ac:dyDescent="0.35">
      <c r="A41" s="23" t="s">
        <v>34</v>
      </c>
      <c r="B41" s="70">
        <v>1023</v>
      </c>
      <c r="C41" s="89">
        <v>6853</v>
      </c>
      <c r="D41" s="70">
        <v>333</v>
      </c>
      <c r="E41" s="90">
        <v>1035</v>
      </c>
      <c r="F41" s="88">
        <v>7114</v>
      </c>
      <c r="G41" s="127">
        <v>21</v>
      </c>
    </row>
    <row r="42" spans="1:7" x14ac:dyDescent="0.35">
      <c r="A42" s="23" t="s">
        <v>35</v>
      </c>
      <c r="B42" s="70">
        <v>607</v>
      </c>
      <c r="C42" s="89">
        <v>3837</v>
      </c>
      <c r="D42" s="70">
        <v>239</v>
      </c>
      <c r="E42" s="90">
        <v>601</v>
      </c>
      <c r="F42" s="88">
        <v>4052</v>
      </c>
      <c r="G42" s="127">
        <v>8</v>
      </c>
    </row>
    <row r="43" spans="1:7" x14ac:dyDescent="0.35">
      <c r="A43" s="23" t="s">
        <v>36</v>
      </c>
      <c r="B43" s="70">
        <v>3813</v>
      </c>
      <c r="C43" s="89">
        <v>9158</v>
      </c>
      <c r="D43" s="70">
        <v>384</v>
      </c>
      <c r="E43" s="90">
        <v>3818</v>
      </c>
      <c r="F43" s="88">
        <v>9462</v>
      </c>
      <c r="G43" s="127">
        <v>18</v>
      </c>
    </row>
    <row r="44" spans="1:7" x14ac:dyDescent="0.35">
      <c r="A44" s="23" t="s">
        <v>37</v>
      </c>
      <c r="B44" s="70">
        <v>118</v>
      </c>
      <c r="C44" s="89">
        <v>1362</v>
      </c>
      <c r="D44" s="70">
        <v>109</v>
      </c>
      <c r="E44" s="90">
        <v>151</v>
      </c>
      <c r="F44" s="88">
        <v>1432</v>
      </c>
      <c r="G44" s="127">
        <v>4</v>
      </c>
    </row>
    <row r="45" spans="1:7" x14ac:dyDescent="0.35">
      <c r="A45" s="23" t="s">
        <v>38</v>
      </c>
      <c r="B45" s="70">
        <v>468</v>
      </c>
      <c r="C45" s="89">
        <v>2434</v>
      </c>
      <c r="D45" s="70">
        <v>343</v>
      </c>
      <c r="E45" s="90">
        <v>425</v>
      </c>
      <c r="F45" s="88">
        <v>2775</v>
      </c>
      <c r="G45" s="127">
        <v>43</v>
      </c>
    </row>
    <row r="46" spans="1:7" x14ac:dyDescent="0.35">
      <c r="A46" s="23" t="s">
        <v>39</v>
      </c>
      <c r="B46" s="70">
        <v>1179</v>
      </c>
      <c r="C46" s="89">
        <v>5758</v>
      </c>
      <c r="D46" s="70">
        <v>614</v>
      </c>
      <c r="E46" s="90">
        <v>1076</v>
      </c>
      <c r="F46" s="88">
        <v>6411</v>
      </c>
      <c r="G46" s="127">
        <v>33</v>
      </c>
    </row>
    <row r="47" spans="1:7" x14ac:dyDescent="0.35">
      <c r="A47" s="23" t="s">
        <v>40</v>
      </c>
      <c r="B47" s="70">
        <v>423</v>
      </c>
      <c r="C47" s="89">
        <v>1491</v>
      </c>
      <c r="D47" s="70">
        <v>54</v>
      </c>
      <c r="E47" s="90">
        <v>448</v>
      </c>
      <c r="F47" s="88">
        <v>1503</v>
      </c>
      <c r="G47" s="127">
        <v>0</v>
      </c>
    </row>
    <row r="48" spans="1:7" x14ac:dyDescent="0.35">
      <c r="A48" s="23" t="s">
        <v>41</v>
      </c>
      <c r="B48" s="70">
        <v>1059</v>
      </c>
      <c r="C48" s="89">
        <v>2835</v>
      </c>
      <c r="D48" s="70">
        <v>136</v>
      </c>
      <c r="E48" s="90">
        <v>1117</v>
      </c>
      <c r="F48" s="88">
        <v>2887</v>
      </c>
      <c r="G48" s="127">
        <v>6</v>
      </c>
    </row>
    <row r="49" spans="1:7" x14ac:dyDescent="0.35">
      <c r="A49" s="23" t="s">
        <v>42</v>
      </c>
      <c r="B49" s="70">
        <v>2443</v>
      </c>
      <c r="C49" s="89">
        <v>2113</v>
      </c>
      <c r="D49" s="70">
        <v>96</v>
      </c>
      <c r="E49" s="90">
        <v>2372</v>
      </c>
      <c r="F49" s="88">
        <v>2254</v>
      </c>
      <c r="G49" s="127">
        <v>11</v>
      </c>
    </row>
    <row r="50" spans="1:7" x14ac:dyDescent="0.35">
      <c r="A50" s="23" t="s">
        <v>43</v>
      </c>
      <c r="B50" s="70">
        <v>4911</v>
      </c>
      <c r="C50" s="89">
        <v>16336</v>
      </c>
      <c r="D50" s="70">
        <v>1340</v>
      </c>
      <c r="E50" s="90">
        <v>4762</v>
      </c>
      <c r="F50" s="88">
        <v>17549</v>
      </c>
      <c r="G50" s="127">
        <v>110</v>
      </c>
    </row>
    <row r="51" spans="1:7" x14ac:dyDescent="0.35">
      <c r="A51" s="23" t="s">
        <v>44</v>
      </c>
      <c r="B51" s="70">
        <v>2143</v>
      </c>
      <c r="C51" s="89">
        <v>2926</v>
      </c>
      <c r="D51" s="70">
        <v>131</v>
      </c>
      <c r="E51" s="90">
        <v>1864</v>
      </c>
      <c r="F51" s="88">
        <v>3280</v>
      </c>
      <c r="G51" s="127">
        <v>8</v>
      </c>
    </row>
    <row r="52" spans="1:7" x14ac:dyDescent="0.35">
      <c r="A52" s="24" t="s">
        <v>45</v>
      </c>
      <c r="B52" s="75">
        <v>585</v>
      </c>
      <c r="C52" s="91">
        <v>2988</v>
      </c>
      <c r="D52" s="94">
        <v>308</v>
      </c>
      <c r="E52" s="95">
        <v>527</v>
      </c>
      <c r="F52" s="93">
        <v>3307</v>
      </c>
      <c r="G52" s="128">
        <v>11</v>
      </c>
    </row>
    <row r="53" spans="1:7" x14ac:dyDescent="0.35">
      <c r="A53" s="25" t="s">
        <v>46</v>
      </c>
      <c r="B53" s="77">
        <f t="shared" ref="B53:E53" si="0">SUM(B9:B52)</f>
        <v>178147</v>
      </c>
      <c r="C53" s="96">
        <f t="shared" si="0"/>
        <v>376269</v>
      </c>
      <c r="D53" s="97">
        <f t="shared" si="0"/>
        <v>29989</v>
      </c>
      <c r="E53" s="98">
        <f t="shared" si="0"/>
        <v>159189</v>
      </c>
      <c r="F53" s="78">
        <f t="shared" ref="F53" si="1">SUM(F9:F52)</f>
        <v>418945</v>
      </c>
      <c r="G53" s="129">
        <f>SUM(G9:G52)</f>
        <v>2778</v>
      </c>
    </row>
    <row r="54" spans="1:7" ht="15" thickBot="1" x14ac:dyDescent="0.4">
      <c r="A54" s="26" t="s">
        <v>47</v>
      </c>
      <c r="B54" s="27">
        <f>B53/(B53+C53+D53)</f>
        <v>0.30483483200862416</v>
      </c>
      <c r="C54" s="28">
        <f>C53/(B53+C53+D53)</f>
        <v>0.64384972750062031</v>
      </c>
      <c r="D54" s="33">
        <f>D53/(B53+C53+D53)</f>
        <v>5.1315440490755558E-2</v>
      </c>
      <c r="E54" s="36">
        <f>E53/(E53+F53+G53)</f>
        <v>0.27403289999173713</v>
      </c>
      <c r="F54" s="29">
        <f>F53/(E53+F53+G53)</f>
        <v>0.72118496433194701</v>
      </c>
      <c r="G54" s="130">
        <f>G53/(E53+F53+G53)</f>
        <v>4.7821356763158617E-3</v>
      </c>
    </row>
  </sheetData>
  <mergeCells count="6">
    <mergeCell ref="B5:D5"/>
    <mergeCell ref="E5:G5"/>
    <mergeCell ref="B3:D3"/>
    <mergeCell ref="E3:G3"/>
    <mergeCell ref="B4:D4"/>
    <mergeCell ref="E4:G4"/>
  </mergeCells>
  <pageMargins left="0.7" right="0.7" top="0.75" bottom="0.75" header="0.3" footer="0.3"/>
  <pageSetup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7FE94-A97B-4877-B66E-7FF0357A7A05}">
  <sheetPr>
    <pageSetUpPr fitToPage="1"/>
  </sheetPr>
  <dimension ref="A1:J54"/>
  <sheetViews>
    <sheetView zoomScaleNormal="100" workbookViewId="0">
      <pane xSplit="6" ySplit="7" topLeftCell="G41" activePane="bottomRight" state="frozen"/>
      <selection pane="topRight" activeCell="G1" sqref="G1"/>
      <selection pane="bottomLeft" activeCell="A7" sqref="A7"/>
      <selection pane="bottomRight" activeCell="G25" sqref="G25"/>
    </sheetView>
  </sheetViews>
  <sheetFormatPr defaultRowHeight="14.5" x14ac:dyDescent="0.35"/>
  <cols>
    <col min="1" max="1" width="15.1796875" customWidth="1"/>
    <col min="5" max="8" width="9.1796875" customWidth="1"/>
    <col min="11" max="11" width="1.81640625" customWidth="1"/>
  </cols>
  <sheetData>
    <row r="1" spans="1:10" ht="18" x14ac:dyDescent="0.4">
      <c r="A1" s="1" t="s">
        <v>0</v>
      </c>
      <c r="F1" s="2"/>
      <c r="G1" s="3"/>
      <c r="I1" s="4"/>
    </row>
    <row r="2" spans="1:10" ht="15" thickBot="1" x14ac:dyDescent="0.4">
      <c r="A2" s="1" t="s">
        <v>1</v>
      </c>
      <c r="F2" s="3" t="s">
        <v>94</v>
      </c>
      <c r="G2" s="3"/>
      <c r="I2" s="4"/>
    </row>
    <row r="3" spans="1:10" s="5" customFormat="1" x14ac:dyDescent="0.35">
      <c r="A3" s="15"/>
      <c r="B3" s="143" t="s">
        <v>80</v>
      </c>
      <c r="C3" s="154"/>
      <c r="D3" s="154"/>
      <c r="E3" s="151" t="s">
        <v>80</v>
      </c>
      <c r="F3" s="145"/>
    </row>
    <row r="4" spans="1:10" s="5" customFormat="1" x14ac:dyDescent="0.35">
      <c r="A4" s="16"/>
      <c r="B4" s="149" t="s">
        <v>81</v>
      </c>
      <c r="C4" s="156"/>
      <c r="D4" s="156"/>
      <c r="E4" s="152" t="s">
        <v>82</v>
      </c>
      <c r="F4" s="162"/>
    </row>
    <row r="5" spans="1:10" s="5" customFormat="1" x14ac:dyDescent="0.35">
      <c r="A5" s="16"/>
      <c r="B5" s="163"/>
      <c r="C5" s="164"/>
      <c r="D5" s="164"/>
      <c r="E5" s="153"/>
      <c r="F5" s="148"/>
    </row>
    <row r="6" spans="1:10" s="5" customFormat="1" ht="13" x14ac:dyDescent="0.3">
      <c r="A6" s="17"/>
      <c r="B6" s="6" t="s">
        <v>51</v>
      </c>
      <c r="C6" s="7" t="s">
        <v>52</v>
      </c>
      <c r="D6" s="31" t="s">
        <v>57</v>
      </c>
      <c r="E6" s="34" t="s">
        <v>51</v>
      </c>
      <c r="F6" s="18" t="s">
        <v>52</v>
      </c>
    </row>
    <row r="7" spans="1:10" s="5" customFormat="1" ht="107.25" customHeight="1" thickBot="1" x14ac:dyDescent="0.35">
      <c r="A7" s="19" t="s">
        <v>59</v>
      </c>
      <c r="B7" s="11" t="s">
        <v>83</v>
      </c>
      <c r="C7" s="11" t="s">
        <v>84</v>
      </c>
      <c r="D7" s="32" t="s">
        <v>85</v>
      </c>
      <c r="E7" s="35" t="s">
        <v>101</v>
      </c>
      <c r="F7" s="20" t="s">
        <v>86</v>
      </c>
    </row>
    <row r="8" spans="1:10" s="5" customFormat="1" ht="13.5" thickBot="1" x14ac:dyDescent="0.35">
      <c r="A8" s="21"/>
      <c r="B8" s="10"/>
      <c r="C8" s="10"/>
      <c r="D8" s="10"/>
      <c r="E8" s="21"/>
      <c r="F8" s="22"/>
    </row>
    <row r="9" spans="1:10" x14ac:dyDescent="0.35">
      <c r="A9" s="23" t="s">
        <v>2</v>
      </c>
      <c r="B9" s="70">
        <v>68186</v>
      </c>
      <c r="C9" s="85">
        <v>107585</v>
      </c>
      <c r="D9" s="100">
        <v>5586</v>
      </c>
      <c r="E9" s="87">
        <v>72352</v>
      </c>
      <c r="F9" s="66">
        <v>108099</v>
      </c>
      <c r="G9" s="12"/>
      <c r="H9" s="12"/>
      <c r="I9" s="12"/>
      <c r="J9" s="12"/>
    </row>
    <row r="10" spans="1:10" x14ac:dyDescent="0.35">
      <c r="A10" s="23" t="s">
        <v>3</v>
      </c>
      <c r="B10" s="70">
        <v>335</v>
      </c>
      <c r="C10" s="89">
        <v>1553</v>
      </c>
      <c r="D10" s="101">
        <v>97</v>
      </c>
      <c r="E10" s="90">
        <v>352</v>
      </c>
      <c r="F10" s="71">
        <v>1636</v>
      </c>
      <c r="G10" s="12"/>
      <c r="H10" s="12"/>
      <c r="I10" s="12"/>
      <c r="J10" s="12"/>
    </row>
    <row r="11" spans="1:10" x14ac:dyDescent="0.35">
      <c r="A11" s="23" t="s">
        <v>4</v>
      </c>
      <c r="B11" s="70">
        <v>8733</v>
      </c>
      <c r="C11" s="89">
        <v>15626</v>
      </c>
      <c r="D11" s="101">
        <v>844</v>
      </c>
      <c r="E11" s="90">
        <v>9393</v>
      </c>
      <c r="F11" s="71">
        <v>15686</v>
      </c>
      <c r="G11" s="12"/>
      <c r="H11" s="12"/>
      <c r="I11" s="12"/>
      <c r="J11" s="12"/>
    </row>
    <row r="12" spans="1:10" x14ac:dyDescent="0.35">
      <c r="A12" s="23" t="s">
        <v>5</v>
      </c>
      <c r="B12" s="70">
        <v>186</v>
      </c>
      <c r="C12" s="89">
        <v>1937</v>
      </c>
      <c r="D12" s="101">
        <v>116</v>
      </c>
      <c r="E12" s="90">
        <v>205</v>
      </c>
      <c r="F12" s="71">
        <v>2029</v>
      </c>
      <c r="G12" s="12"/>
      <c r="H12" s="12"/>
      <c r="I12" s="12"/>
      <c r="J12" s="12"/>
    </row>
    <row r="13" spans="1:10" x14ac:dyDescent="0.35">
      <c r="A13" s="23" t="s">
        <v>6</v>
      </c>
      <c r="B13" s="70">
        <v>513</v>
      </c>
      <c r="C13" s="89">
        <v>2718</v>
      </c>
      <c r="D13" s="101">
        <v>166</v>
      </c>
      <c r="E13" s="90">
        <v>526</v>
      </c>
      <c r="F13" s="71">
        <v>2863</v>
      </c>
      <c r="G13" s="12"/>
      <c r="H13" s="12"/>
      <c r="I13" s="12"/>
      <c r="J13" s="12"/>
    </row>
    <row r="14" spans="1:10" x14ac:dyDescent="0.35">
      <c r="A14" s="23" t="s">
        <v>7</v>
      </c>
      <c r="B14" s="70">
        <v>1687</v>
      </c>
      <c r="C14" s="89">
        <v>10035</v>
      </c>
      <c r="D14" s="101">
        <v>462</v>
      </c>
      <c r="E14" s="90">
        <v>1860</v>
      </c>
      <c r="F14" s="71">
        <v>10229</v>
      </c>
      <c r="G14" s="12"/>
      <c r="H14" s="12"/>
      <c r="I14" s="12"/>
      <c r="J14" s="12"/>
    </row>
    <row r="15" spans="1:10" x14ac:dyDescent="0.35">
      <c r="A15" s="23" t="s">
        <v>8</v>
      </c>
      <c r="B15" s="70">
        <v>5991</v>
      </c>
      <c r="C15" s="89">
        <v>3426</v>
      </c>
      <c r="D15" s="101">
        <v>210</v>
      </c>
      <c r="E15" s="90">
        <v>6168</v>
      </c>
      <c r="F15" s="71">
        <v>3495</v>
      </c>
      <c r="G15" s="12"/>
      <c r="H15" s="12"/>
      <c r="I15" s="12"/>
      <c r="J15" s="12"/>
    </row>
    <row r="16" spans="1:10" x14ac:dyDescent="0.35">
      <c r="A16" s="23" t="s">
        <v>9</v>
      </c>
      <c r="B16" s="70">
        <v>643</v>
      </c>
      <c r="C16" s="89">
        <v>2516</v>
      </c>
      <c r="D16" s="101">
        <v>235</v>
      </c>
      <c r="E16" s="90">
        <v>686</v>
      </c>
      <c r="F16" s="71">
        <v>2686</v>
      </c>
      <c r="G16" s="12"/>
      <c r="H16" s="12"/>
      <c r="I16" s="12"/>
      <c r="J16" s="12"/>
    </row>
    <row r="17" spans="1:10" x14ac:dyDescent="0.35">
      <c r="A17" s="23" t="s">
        <v>10</v>
      </c>
      <c r="B17" s="70">
        <v>5046</v>
      </c>
      <c r="C17" s="89">
        <v>14795</v>
      </c>
      <c r="D17" s="101">
        <v>675</v>
      </c>
      <c r="E17" s="90">
        <v>5394</v>
      </c>
      <c r="F17" s="71">
        <v>15020</v>
      </c>
      <c r="G17" s="12"/>
      <c r="H17" s="12"/>
      <c r="I17" s="12"/>
      <c r="J17" s="12"/>
    </row>
    <row r="18" spans="1:10" x14ac:dyDescent="0.35">
      <c r="A18" s="23" t="s">
        <v>11</v>
      </c>
      <c r="B18" s="70">
        <v>7238</v>
      </c>
      <c r="C18" s="89">
        <v>25484</v>
      </c>
      <c r="D18" s="101">
        <v>1424</v>
      </c>
      <c r="E18" s="90">
        <v>7774</v>
      </c>
      <c r="F18" s="71">
        <v>26141</v>
      </c>
      <c r="G18" s="12"/>
      <c r="H18" s="12"/>
      <c r="I18" s="12"/>
      <c r="J18" s="12"/>
    </row>
    <row r="19" spans="1:10" x14ac:dyDescent="0.35">
      <c r="A19" s="23" t="s">
        <v>12</v>
      </c>
      <c r="B19" s="70">
        <v>707</v>
      </c>
      <c r="C19" s="89">
        <v>4165</v>
      </c>
      <c r="D19" s="101">
        <v>183</v>
      </c>
      <c r="E19" s="90">
        <v>796</v>
      </c>
      <c r="F19" s="71">
        <v>4302</v>
      </c>
      <c r="G19" s="12"/>
      <c r="H19" s="12"/>
      <c r="I19" s="12"/>
      <c r="J19" s="12"/>
    </row>
    <row r="20" spans="1:10" x14ac:dyDescent="0.35">
      <c r="A20" s="23" t="s">
        <v>13</v>
      </c>
      <c r="B20" s="70">
        <v>101</v>
      </c>
      <c r="C20" s="89">
        <v>830</v>
      </c>
      <c r="D20" s="101">
        <v>46</v>
      </c>
      <c r="E20" s="90">
        <v>114</v>
      </c>
      <c r="F20" s="71">
        <v>864</v>
      </c>
      <c r="G20" s="12"/>
      <c r="H20" s="12"/>
      <c r="I20" s="12"/>
      <c r="J20" s="12"/>
    </row>
    <row r="21" spans="1:10" x14ac:dyDescent="0.35">
      <c r="A21" s="23" t="s">
        <v>14</v>
      </c>
      <c r="B21" s="70">
        <v>79</v>
      </c>
      <c r="C21" s="89">
        <v>419</v>
      </c>
      <c r="D21" s="101">
        <v>16</v>
      </c>
      <c r="E21" s="90">
        <v>95</v>
      </c>
      <c r="F21" s="71">
        <v>415</v>
      </c>
      <c r="G21" s="12"/>
      <c r="H21" s="12"/>
      <c r="I21" s="12"/>
      <c r="J21" s="12"/>
    </row>
    <row r="22" spans="1:10" x14ac:dyDescent="0.35">
      <c r="A22" s="23" t="s">
        <v>15</v>
      </c>
      <c r="B22" s="70">
        <v>11876</v>
      </c>
      <c r="C22" s="89">
        <v>42895</v>
      </c>
      <c r="D22" s="101">
        <v>2821</v>
      </c>
      <c r="E22" s="90">
        <v>12844</v>
      </c>
      <c r="F22" s="71">
        <v>44724</v>
      </c>
      <c r="G22" s="12"/>
      <c r="H22" s="12"/>
      <c r="I22" s="12"/>
      <c r="J22" s="12"/>
    </row>
    <row r="23" spans="1:10" x14ac:dyDescent="0.35">
      <c r="A23" s="23" t="s">
        <v>16</v>
      </c>
      <c r="B23" s="70">
        <v>194</v>
      </c>
      <c r="C23" s="89">
        <v>1794</v>
      </c>
      <c r="D23" s="101">
        <v>96</v>
      </c>
      <c r="E23" s="90">
        <v>233</v>
      </c>
      <c r="F23" s="71">
        <v>1837</v>
      </c>
      <c r="G23" s="12"/>
      <c r="H23" s="12"/>
      <c r="I23" s="12"/>
      <c r="J23" s="12"/>
    </row>
    <row r="24" spans="1:10" x14ac:dyDescent="0.35">
      <c r="A24" s="23" t="s">
        <v>17</v>
      </c>
      <c r="B24" s="70">
        <v>548</v>
      </c>
      <c r="C24" s="89">
        <v>4950</v>
      </c>
      <c r="D24" s="101">
        <v>263</v>
      </c>
      <c r="E24" s="90">
        <v>605</v>
      </c>
      <c r="F24" s="71">
        <v>5138</v>
      </c>
      <c r="G24" s="12"/>
      <c r="H24" s="12"/>
      <c r="I24" s="12"/>
      <c r="J24" s="12"/>
    </row>
    <row r="25" spans="1:10" x14ac:dyDescent="0.35">
      <c r="A25" s="23" t="s">
        <v>18</v>
      </c>
      <c r="B25" s="70">
        <v>15</v>
      </c>
      <c r="C25" s="89">
        <v>178</v>
      </c>
      <c r="D25" s="101">
        <v>12</v>
      </c>
      <c r="E25" s="90">
        <v>18</v>
      </c>
      <c r="F25" s="71">
        <v>187</v>
      </c>
      <c r="G25" s="12"/>
      <c r="H25" s="12"/>
      <c r="I25" s="12"/>
      <c r="J25" s="12"/>
    </row>
    <row r="26" spans="1:10" x14ac:dyDescent="0.35">
      <c r="A26" s="23" t="s">
        <v>19</v>
      </c>
      <c r="B26" s="70">
        <v>499</v>
      </c>
      <c r="C26" s="89">
        <v>2482</v>
      </c>
      <c r="D26" s="101">
        <v>112</v>
      </c>
      <c r="E26" s="90">
        <v>549</v>
      </c>
      <c r="F26" s="71">
        <v>2530</v>
      </c>
      <c r="G26" s="12"/>
      <c r="H26" s="12"/>
      <c r="I26" s="12"/>
      <c r="J26" s="12"/>
    </row>
    <row r="27" spans="1:10" x14ac:dyDescent="0.35">
      <c r="A27" s="23" t="s">
        <v>20</v>
      </c>
      <c r="B27" s="70">
        <v>333</v>
      </c>
      <c r="C27" s="89">
        <v>1558</v>
      </c>
      <c r="D27" s="101">
        <v>101</v>
      </c>
      <c r="E27" s="90">
        <v>370</v>
      </c>
      <c r="F27" s="71">
        <v>1611</v>
      </c>
      <c r="G27" s="12"/>
      <c r="H27" s="12"/>
      <c r="I27" s="12"/>
      <c r="J27" s="12"/>
    </row>
    <row r="28" spans="1:10" x14ac:dyDescent="0.35">
      <c r="A28" s="23" t="s">
        <v>21</v>
      </c>
      <c r="B28" s="70">
        <v>1298</v>
      </c>
      <c r="C28" s="89">
        <v>4904</v>
      </c>
      <c r="D28" s="101">
        <v>345</v>
      </c>
      <c r="E28" s="90">
        <v>1392</v>
      </c>
      <c r="F28" s="71">
        <v>5089</v>
      </c>
      <c r="G28" s="12"/>
      <c r="H28" s="12"/>
      <c r="I28" s="12"/>
      <c r="J28" s="12"/>
    </row>
    <row r="29" spans="1:10" x14ac:dyDescent="0.35">
      <c r="A29" s="23" t="s">
        <v>22</v>
      </c>
      <c r="B29" s="70">
        <v>228</v>
      </c>
      <c r="C29" s="89">
        <v>3822</v>
      </c>
      <c r="D29" s="101">
        <v>235</v>
      </c>
      <c r="E29" s="90">
        <v>333</v>
      </c>
      <c r="F29" s="71">
        <v>3898</v>
      </c>
      <c r="G29" s="12"/>
      <c r="H29" s="12"/>
      <c r="I29" s="12"/>
      <c r="J29" s="12"/>
    </row>
    <row r="30" spans="1:10" x14ac:dyDescent="0.35">
      <c r="A30" s="23" t="s">
        <v>23</v>
      </c>
      <c r="B30" s="70">
        <v>456</v>
      </c>
      <c r="C30" s="89">
        <v>3608</v>
      </c>
      <c r="D30" s="101">
        <v>171</v>
      </c>
      <c r="E30" s="90">
        <v>527</v>
      </c>
      <c r="F30" s="71">
        <v>3698</v>
      </c>
      <c r="G30" s="12"/>
      <c r="H30" s="12"/>
      <c r="I30" s="12"/>
      <c r="J30" s="12"/>
    </row>
    <row r="31" spans="1:10" x14ac:dyDescent="0.35">
      <c r="A31" s="23" t="s">
        <v>24</v>
      </c>
      <c r="B31" s="70">
        <v>1032</v>
      </c>
      <c r="C31" s="89">
        <v>5962</v>
      </c>
      <c r="D31" s="101">
        <v>502</v>
      </c>
      <c r="E31" s="90">
        <v>1109</v>
      </c>
      <c r="F31" s="71">
        <v>6351</v>
      </c>
      <c r="G31" s="12"/>
      <c r="H31" s="12"/>
      <c r="I31" s="12"/>
      <c r="J31" s="12"/>
    </row>
    <row r="32" spans="1:10" x14ac:dyDescent="0.35">
      <c r="A32" s="23" t="s">
        <v>25</v>
      </c>
      <c r="B32" s="70">
        <v>576</v>
      </c>
      <c r="C32" s="89">
        <v>3239</v>
      </c>
      <c r="D32" s="101">
        <v>183</v>
      </c>
      <c r="E32" s="90">
        <v>684</v>
      </c>
      <c r="F32" s="71">
        <v>3270</v>
      </c>
      <c r="G32" s="12"/>
      <c r="H32" s="12"/>
      <c r="I32" s="12"/>
      <c r="J32" s="12"/>
    </row>
    <row r="33" spans="1:10" x14ac:dyDescent="0.35">
      <c r="A33" s="23" t="s">
        <v>26</v>
      </c>
      <c r="B33" s="70">
        <v>926</v>
      </c>
      <c r="C33" s="89">
        <v>5970</v>
      </c>
      <c r="D33" s="101">
        <v>479</v>
      </c>
      <c r="E33" s="90">
        <v>1048</v>
      </c>
      <c r="F33" s="71">
        <v>6263</v>
      </c>
      <c r="G33" s="12"/>
      <c r="H33" s="12"/>
      <c r="I33" s="12"/>
      <c r="J33" s="12"/>
    </row>
    <row r="34" spans="1:10" x14ac:dyDescent="0.35">
      <c r="A34" s="23" t="s">
        <v>27</v>
      </c>
      <c r="B34" s="70">
        <v>761</v>
      </c>
      <c r="C34" s="89">
        <v>7856</v>
      </c>
      <c r="D34" s="101">
        <v>400</v>
      </c>
      <c r="E34" s="90">
        <v>843</v>
      </c>
      <c r="F34" s="71">
        <v>8142</v>
      </c>
      <c r="G34" s="12"/>
      <c r="H34" s="12"/>
      <c r="I34" s="12"/>
      <c r="J34" s="12"/>
    </row>
    <row r="35" spans="1:10" x14ac:dyDescent="0.35">
      <c r="A35" s="23" t="s">
        <v>28</v>
      </c>
      <c r="B35" s="70">
        <v>753</v>
      </c>
      <c r="C35" s="89">
        <v>3812</v>
      </c>
      <c r="D35" s="101">
        <v>244</v>
      </c>
      <c r="E35" s="90">
        <v>935</v>
      </c>
      <c r="F35" s="71">
        <v>3864</v>
      </c>
      <c r="G35" s="12"/>
      <c r="H35" s="12"/>
      <c r="I35" s="12"/>
      <c r="J35" s="12"/>
    </row>
    <row r="36" spans="1:10" x14ac:dyDescent="0.35">
      <c r="A36" s="23" t="s">
        <v>29</v>
      </c>
      <c r="B36" s="70">
        <v>12643</v>
      </c>
      <c r="C36" s="89">
        <v>47487</v>
      </c>
      <c r="D36" s="101">
        <v>1537</v>
      </c>
      <c r="E36" s="90">
        <v>13466</v>
      </c>
      <c r="F36" s="71">
        <v>47957</v>
      </c>
      <c r="G36" s="12"/>
      <c r="H36" s="12"/>
      <c r="I36" s="12"/>
      <c r="J36" s="12"/>
    </row>
    <row r="37" spans="1:10" x14ac:dyDescent="0.35">
      <c r="A37" s="23" t="s">
        <v>30</v>
      </c>
      <c r="B37" s="70">
        <v>6445</v>
      </c>
      <c r="C37" s="89">
        <v>8127</v>
      </c>
      <c r="D37" s="101">
        <v>274</v>
      </c>
      <c r="E37" s="90">
        <v>6776</v>
      </c>
      <c r="F37" s="71">
        <v>8001</v>
      </c>
      <c r="G37" s="12"/>
      <c r="H37" s="12"/>
      <c r="I37" s="12"/>
      <c r="J37" s="12"/>
    </row>
    <row r="38" spans="1:10" x14ac:dyDescent="0.35">
      <c r="A38" s="23" t="s">
        <v>31</v>
      </c>
      <c r="B38" s="75">
        <v>632</v>
      </c>
      <c r="C38" s="91">
        <v>2844</v>
      </c>
      <c r="D38" s="102">
        <v>129</v>
      </c>
      <c r="E38" s="92">
        <v>682</v>
      </c>
      <c r="F38" s="76">
        <v>2908</v>
      </c>
      <c r="G38" s="12"/>
      <c r="H38" s="12"/>
      <c r="I38" s="12"/>
      <c r="J38" s="12"/>
    </row>
    <row r="39" spans="1:10" x14ac:dyDescent="0.35">
      <c r="A39" s="23" t="s">
        <v>32</v>
      </c>
      <c r="B39" s="70">
        <v>180</v>
      </c>
      <c r="C39" s="89">
        <v>1135</v>
      </c>
      <c r="D39" s="101">
        <v>37</v>
      </c>
      <c r="E39" s="90">
        <v>194</v>
      </c>
      <c r="F39" s="71">
        <v>1157</v>
      </c>
      <c r="G39" s="12"/>
      <c r="H39" s="12"/>
      <c r="I39" s="12"/>
      <c r="J39" s="12"/>
    </row>
    <row r="40" spans="1:10" x14ac:dyDescent="0.35">
      <c r="A40" s="23" t="s">
        <v>33</v>
      </c>
      <c r="B40" s="70">
        <v>211</v>
      </c>
      <c r="C40" s="89">
        <v>1059</v>
      </c>
      <c r="D40" s="101">
        <v>43</v>
      </c>
      <c r="E40" s="90">
        <v>248</v>
      </c>
      <c r="F40" s="71">
        <v>1059</v>
      </c>
      <c r="G40" s="12"/>
      <c r="H40" s="12"/>
      <c r="I40" s="12"/>
      <c r="J40" s="12"/>
    </row>
    <row r="41" spans="1:10" x14ac:dyDescent="0.35">
      <c r="A41" s="23" t="s">
        <v>34</v>
      </c>
      <c r="B41" s="70">
        <v>867</v>
      </c>
      <c r="C41" s="89">
        <v>6990</v>
      </c>
      <c r="D41" s="101">
        <v>363</v>
      </c>
      <c r="E41" s="90">
        <v>1001</v>
      </c>
      <c r="F41" s="71">
        <v>7167</v>
      </c>
      <c r="G41" s="12"/>
      <c r="H41" s="12"/>
      <c r="I41" s="12"/>
      <c r="J41" s="12"/>
    </row>
    <row r="42" spans="1:10" x14ac:dyDescent="0.35">
      <c r="A42" s="23" t="s">
        <v>35</v>
      </c>
      <c r="B42" s="70">
        <v>555</v>
      </c>
      <c r="C42" s="89">
        <v>3949</v>
      </c>
      <c r="D42" s="101">
        <v>183</v>
      </c>
      <c r="E42" s="90">
        <v>635</v>
      </c>
      <c r="F42" s="71">
        <v>4007</v>
      </c>
      <c r="G42" s="12"/>
      <c r="H42" s="12"/>
      <c r="I42" s="12"/>
      <c r="J42" s="12"/>
    </row>
    <row r="43" spans="1:10" x14ac:dyDescent="0.35">
      <c r="A43" s="23" t="s">
        <v>36</v>
      </c>
      <c r="B43" s="70">
        <v>3585</v>
      </c>
      <c r="C43" s="89">
        <v>9387</v>
      </c>
      <c r="D43" s="101">
        <v>336</v>
      </c>
      <c r="E43" s="90">
        <v>3836</v>
      </c>
      <c r="F43" s="71">
        <v>9403</v>
      </c>
      <c r="G43" s="12"/>
      <c r="H43" s="12"/>
      <c r="I43" s="12"/>
      <c r="J43" s="12"/>
    </row>
    <row r="44" spans="1:10" x14ac:dyDescent="0.35">
      <c r="A44" s="23" t="s">
        <v>37</v>
      </c>
      <c r="B44" s="70">
        <v>116</v>
      </c>
      <c r="C44" s="89">
        <v>1397</v>
      </c>
      <c r="D44" s="101">
        <v>92</v>
      </c>
      <c r="E44" s="90">
        <v>147</v>
      </c>
      <c r="F44" s="71">
        <v>1430</v>
      </c>
      <c r="G44" s="12"/>
      <c r="H44" s="12"/>
      <c r="I44" s="12"/>
      <c r="J44" s="12"/>
    </row>
    <row r="45" spans="1:10" x14ac:dyDescent="0.35">
      <c r="A45" s="23" t="s">
        <v>38</v>
      </c>
      <c r="B45" s="70">
        <v>408</v>
      </c>
      <c r="C45" s="89">
        <v>2680</v>
      </c>
      <c r="D45" s="101">
        <v>174</v>
      </c>
      <c r="E45" s="90">
        <v>441</v>
      </c>
      <c r="F45" s="71">
        <v>2787</v>
      </c>
      <c r="G45" s="12"/>
      <c r="H45" s="12"/>
      <c r="I45" s="12"/>
      <c r="J45" s="12"/>
    </row>
    <row r="46" spans="1:10" x14ac:dyDescent="0.35">
      <c r="A46" s="23" t="s">
        <v>39</v>
      </c>
      <c r="B46" s="70">
        <v>1009</v>
      </c>
      <c r="C46" s="89">
        <v>6179</v>
      </c>
      <c r="D46" s="101">
        <v>340</v>
      </c>
      <c r="E46" s="90">
        <v>1101</v>
      </c>
      <c r="F46" s="71">
        <v>6377</v>
      </c>
      <c r="G46" s="12"/>
      <c r="H46" s="12"/>
      <c r="I46" s="12"/>
      <c r="J46" s="12"/>
    </row>
    <row r="47" spans="1:10" x14ac:dyDescent="0.35">
      <c r="A47" s="23" t="s">
        <v>40</v>
      </c>
      <c r="B47" s="70">
        <v>410</v>
      </c>
      <c r="C47" s="89">
        <v>1481</v>
      </c>
      <c r="D47" s="101">
        <v>56</v>
      </c>
      <c r="E47" s="90">
        <v>464</v>
      </c>
      <c r="F47" s="71">
        <v>1468</v>
      </c>
      <c r="G47" s="12"/>
      <c r="H47" s="12"/>
      <c r="I47" s="12"/>
      <c r="J47" s="12"/>
    </row>
    <row r="48" spans="1:10" x14ac:dyDescent="0.35">
      <c r="A48" s="23" t="s">
        <v>41</v>
      </c>
      <c r="B48" s="70">
        <v>995</v>
      </c>
      <c r="C48" s="89">
        <v>2929</v>
      </c>
      <c r="D48" s="101">
        <v>121</v>
      </c>
      <c r="E48" s="90">
        <v>1061</v>
      </c>
      <c r="F48" s="71">
        <v>2945</v>
      </c>
      <c r="G48" s="12"/>
      <c r="H48" s="12"/>
      <c r="I48" s="12"/>
      <c r="J48" s="12"/>
    </row>
    <row r="49" spans="1:10" x14ac:dyDescent="0.35">
      <c r="A49" s="23" t="s">
        <v>42</v>
      </c>
      <c r="B49" s="70">
        <v>2289</v>
      </c>
      <c r="C49" s="89">
        <v>2234</v>
      </c>
      <c r="D49" s="101">
        <v>83</v>
      </c>
      <c r="E49" s="90">
        <v>2353</v>
      </c>
      <c r="F49" s="71">
        <v>2254</v>
      </c>
      <c r="G49" s="12"/>
      <c r="H49" s="12"/>
      <c r="I49" s="12"/>
      <c r="J49" s="12"/>
    </row>
    <row r="50" spans="1:10" x14ac:dyDescent="0.35">
      <c r="A50" s="23" t="s">
        <v>43</v>
      </c>
      <c r="B50" s="70">
        <v>4555</v>
      </c>
      <c r="C50" s="89">
        <v>16672</v>
      </c>
      <c r="D50" s="101">
        <v>1283</v>
      </c>
      <c r="E50" s="90">
        <v>5463</v>
      </c>
      <c r="F50" s="71">
        <v>17070</v>
      </c>
      <c r="G50" s="12"/>
      <c r="H50" s="12"/>
      <c r="I50" s="12"/>
      <c r="J50" s="12"/>
    </row>
    <row r="51" spans="1:10" x14ac:dyDescent="0.35">
      <c r="A51" s="23" t="s">
        <v>44</v>
      </c>
      <c r="B51" s="70">
        <v>1873</v>
      </c>
      <c r="C51" s="89">
        <v>3158</v>
      </c>
      <c r="D51" s="101">
        <v>111</v>
      </c>
      <c r="E51" s="90">
        <v>1966</v>
      </c>
      <c r="F51" s="71">
        <v>3167</v>
      </c>
      <c r="G51" s="12"/>
      <c r="H51" s="12"/>
      <c r="I51" s="12"/>
      <c r="J51" s="12"/>
    </row>
    <row r="52" spans="1:10" x14ac:dyDescent="0.35">
      <c r="A52" s="24" t="s">
        <v>45</v>
      </c>
      <c r="B52" s="75">
        <v>519</v>
      </c>
      <c r="C52" s="91">
        <v>3248</v>
      </c>
      <c r="D52" s="103">
        <v>112</v>
      </c>
      <c r="E52" s="95">
        <v>557</v>
      </c>
      <c r="F52" s="112">
        <v>3278</v>
      </c>
      <c r="G52" s="12"/>
      <c r="H52" s="12"/>
      <c r="I52" s="12"/>
      <c r="J52" s="12"/>
    </row>
    <row r="53" spans="1:10" x14ac:dyDescent="0.35">
      <c r="A53" s="25" t="s">
        <v>46</v>
      </c>
      <c r="B53" s="77">
        <f>SUM(B9:B52)</f>
        <v>156232</v>
      </c>
      <c r="C53" s="78">
        <f>SUM(C9:C52)</f>
        <v>405075</v>
      </c>
      <c r="D53" s="104">
        <f>SUM(D9:D52)</f>
        <v>21298</v>
      </c>
      <c r="E53" s="111">
        <f>SUM(E9:E52)</f>
        <v>167596</v>
      </c>
      <c r="F53" s="99">
        <f>SUM(F9:F52)</f>
        <v>412502</v>
      </c>
      <c r="G53" s="13"/>
      <c r="H53" s="13"/>
      <c r="I53" s="13"/>
      <c r="J53" s="13"/>
    </row>
    <row r="54" spans="1:10" ht="15" thickBot="1" x14ac:dyDescent="0.4">
      <c r="A54" s="26" t="s">
        <v>47</v>
      </c>
      <c r="B54" s="27">
        <f>B53/(B53+C53+D53)</f>
        <v>0.26816110400700305</v>
      </c>
      <c r="C54" s="38">
        <f>C53/(B53+C53+D53)</f>
        <v>0.69528239544803083</v>
      </c>
      <c r="D54" s="43">
        <f>D53/(B53+C53+D53)</f>
        <v>3.655650054496614E-2</v>
      </c>
      <c r="E54" s="42">
        <f>E53/(E53+F53)</f>
        <v>0.28890980489503498</v>
      </c>
      <c r="F54" s="30">
        <f>F53/(E53+F53)</f>
        <v>0.71109019510496507</v>
      </c>
      <c r="G54" s="14"/>
      <c r="H54" s="14"/>
      <c r="I54" s="14"/>
      <c r="J54" s="14"/>
    </row>
  </sheetData>
  <mergeCells count="6">
    <mergeCell ref="B5:D5"/>
    <mergeCell ref="E5:F5"/>
    <mergeCell ref="B3:D3"/>
    <mergeCell ref="E3:F3"/>
    <mergeCell ref="B4:D4"/>
    <mergeCell ref="E4:F4"/>
  </mergeCells>
  <pageMargins left="0.7" right="0.7" top="0.75" bottom="0.75" header="0.3" footer="0.3"/>
  <pageSetup scale="7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254C1-D1FF-473A-BE22-039EFBBC0D73}">
  <sheetPr>
    <pageSetUpPr fitToPage="1"/>
  </sheetPr>
  <dimension ref="A1:F57"/>
  <sheetViews>
    <sheetView zoomScaleNormal="100" workbookViewId="0">
      <pane xSplit="5" ySplit="7" topLeftCell="F44" activePane="bottomRight" state="frozen"/>
      <selection pane="topRight" activeCell="J1" sqref="J1"/>
      <selection pane="bottomLeft" activeCell="A7" sqref="A7"/>
      <selection pane="bottomRight" activeCell="G44" sqref="G44"/>
    </sheetView>
  </sheetViews>
  <sheetFormatPr defaultRowHeight="14.5" x14ac:dyDescent="0.35"/>
  <cols>
    <col min="1" max="1" width="15.1796875" customWidth="1"/>
    <col min="4" max="5" width="9.1796875" customWidth="1"/>
    <col min="7" max="7" width="1.81640625" customWidth="1"/>
  </cols>
  <sheetData>
    <row r="1" spans="1:6" ht="18" x14ac:dyDescent="0.4">
      <c r="A1" s="1" t="s">
        <v>0</v>
      </c>
      <c r="D1" s="2"/>
      <c r="E1" s="3"/>
      <c r="F1" s="131"/>
    </row>
    <row r="2" spans="1:6" ht="18.5" thickBot="1" x14ac:dyDescent="0.45">
      <c r="A2" s="1" t="s">
        <v>1</v>
      </c>
      <c r="D2" s="2"/>
      <c r="E2" s="3" t="s">
        <v>94</v>
      </c>
    </row>
    <row r="3" spans="1:6" s="5" customFormat="1" ht="13" x14ac:dyDescent="0.3">
      <c r="A3" s="15"/>
      <c r="B3" s="143" t="s">
        <v>87</v>
      </c>
      <c r="C3" s="144"/>
      <c r="D3" s="151" t="s">
        <v>88</v>
      </c>
      <c r="E3" s="145"/>
    </row>
    <row r="4" spans="1:6" s="5" customFormat="1" ht="13" x14ac:dyDescent="0.3">
      <c r="A4" s="16"/>
      <c r="B4" s="149" t="s">
        <v>89</v>
      </c>
      <c r="C4" s="150"/>
      <c r="D4" s="152" t="s">
        <v>90</v>
      </c>
      <c r="E4" s="162"/>
    </row>
    <row r="5" spans="1:6" s="5" customFormat="1" ht="13" x14ac:dyDescent="0.3">
      <c r="A5" s="16"/>
      <c r="B5" s="165"/>
      <c r="C5" s="166"/>
      <c r="D5" s="153"/>
      <c r="E5" s="148"/>
    </row>
    <row r="6" spans="1:6" s="5" customFormat="1" ht="13" x14ac:dyDescent="0.3">
      <c r="A6" s="17"/>
      <c r="B6" s="45" t="s">
        <v>51</v>
      </c>
      <c r="C6" s="46" t="s">
        <v>52</v>
      </c>
      <c r="D6" s="34" t="s">
        <v>51</v>
      </c>
      <c r="E6" s="18" t="s">
        <v>52</v>
      </c>
    </row>
    <row r="7" spans="1:6" s="5" customFormat="1" ht="107.25" customHeight="1" thickBot="1" x14ac:dyDescent="0.35">
      <c r="A7" s="19" t="s">
        <v>59</v>
      </c>
      <c r="B7" s="11" t="s">
        <v>102</v>
      </c>
      <c r="C7" s="32" t="s">
        <v>91</v>
      </c>
      <c r="D7" s="35" t="s">
        <v>92</v>
      </c>
      <c r="E7" s="20" t="s">
        <v>93</v>
      </c>
    </row>
    <row r="8" spans="1:6" s="5" customFormat="1" ht="13.5" thickBot="1" x14ac:dyDescent="0.35">
      <c r="A8" s="21"/>
      <c r="B8" s="9"/>
      <c r="C8" s="9"/>
      <c r="D8" s="21"/>
      <c r="E8" s="22"/>
    </row>
    <row r="9" spans="1:6" x14ac:dyDescent="0.35">
      <c r="A9" s="23" t="s">
        <v>2</v>
      </c>
      <c r="B9" s="47">
        <v>95467</v>
      </c>
      <c r="C9" s="105">
        <v>88131</v>
      </c>
      <c r="D9" s="50">
        <v>76447</v>
      </c>
      <c r="E9" s="134">
        <v>105337</v>
      </c>
      <c r="F9" s="12"/>
    </row>
    <row r="10" spans="1:6" x14ac:dyDescent="0.35">
      <c r="A10" s="23" t="s">
        <v>3</v>
      </c>
      <c r="B10" s="47">
        <v>510</v>
      </c>
      <c r="C10" s="106">
        <v>1476</v>
      </c>
      <c r="D10" s="52">
        <v>376</v>
      </c>
      <c r="E10" s="135">
        <v>1606</v>
      </c>
      <c r="F10" s="12"/>
    </row>
    <row r="11" spans="1:6" x14ac:dyDescent="0.35">
      <c r="A11" s="23" t="s">
        <v>4</v>
      </c>
      <c r="B11" s="47">
        <v>11130</v>
      </c>
      <c r="C11" s="106">
        <v>14198</v>
      </c>
      <c r="D11" s="52">
        <v>9666</v>
      </c>
      <c r="E11" s="135">
        <v>15495</v>
      </c>
      <c r="F11" s="12"/>
    </row>
    <row r="12" spans="1:6" x14ac:dyDescent="0.35">
      <c r="A12" s="23" t="s">
        <v>5</v>
      </c>
      <c r="B12" s="47">
        <v>272</v>
      </c>
      <c r="C12" s="106">
        <v>1959</v>
      </c>
      <c r="D12" s="52">
        <v>233</v>
      </c>
      <c r="E12" s="135">
        <v>1987</v>
      </c>
      <c r="F12" s="12"/>
    </row>
    <row r="13" spans="1:6" x14ac:dyDescent="0.35">
      <c r="A13" s="23" t="s">
        <v>6</v>
      </c>
      <c r="B13" s="47">
        <v>582</v>
      </c>
      <c r="C13" s="106">
        <v>2823</v>
      </c>
      <c r="D13" s="52">
        <v>558</v>
      </c>
      <c r="E13" s="135">
        <v>2804</v>
      </c>
      <c r="F13" s="12"/>
    </row>
    <row r="14" spans="1:6" x14ac:dyDescent="0.35">
      <c r="A14" s="23" t="s">
        <v>7</v>
      </c>
      <c r="B14" s="47">
        <v>2792</v>
      </c>
      <c r="C14" s="106">
        <v>9428</v>
      </c>
      <c r="D14" s="52">
        <v>2057</v>
      </c>
      <c r="E14" s="135">
        <v>10103</v>
      </c>
      <c r="F14" s="12"/>
    </row>
    <row r="15" spans="1:6" x14ac:dyDescent="0.35">
      <c r="A15" s="23" t="s">
        <v>8</v>
      </c>
      <c r="B15" s="47">
        <v>6851</v>
      </c>
      <c r="C15" s="106">
        <v>2837</v>
      </c>
      <c r="D15" s="52">
        <v>6368</v>
      </c>
      <c r="E15" s="135">
        <v>3271</v>
      </c>
      <c r="F15" s="12"/>
    </row>
    <row r="16" spans="1:6" x14ac:dyDescent="0.35">
      <c r="A16" s="23" t="s">
        <v>9</v>
      </c>
      <c r="B16" s="47">
        <v>951</v>
      </c>
      <c r="C16" s="106">
        <v>2455</v>
      </c>
      <c r="D16" s="52">
        <v>748</v>
      </c>
      <c r="E16" s="135">
        <v>2627</v>
      </c>
      <c r="F16" s="12"/>
    </row>
    <row r="17" spans="1:6" x14ac:dyDescent="0.35">
      <c r="A17" s="23" t="s">
        <v>10</v>
      </c>
      <c r="B17" s="47">
        <v>6174</v>
      </c>
      <c r="C17" s="106">
        <v>14525</v>
      </c>
      <c r="D17" s="52">
        <v>5647</v>
      </c>
      <c r="E17" s="135">
        <v>14320</v>
      </c>
      <c r="F17" s="12"/>
    </row>
    <row r="18" spans="1:6" x14ac:dyDescent="0.35">
      <c r="A18" s="23" t="s">
        <v>11</v>
      </c>
      <c r="B18" s="47">
        <v>11042</v>
      </c>
      <c r="C18" s="106">
        <v>23602</v>
      </c>
      <c r="D18" s="52">
        <v>8432</v>
      </c>
      <c r="E18" s="135">
        <v>25664</v>
      </c>
      <c r="F18" s="12"/>
    </row>
    <row r="19" spans="1:6" x14ac:dyDescent="0.35">
      <c r="A19" s="23" t="s">
        <v>12</v>
      </c>
      <c r="B19" s="47">
        <v>967</v>
      </c>
      <c r="C19" s="106">
        <v>4212</v>
      </c>
      <c r="D19" s="52">
        <v>817</v>
      </c>
      <c r="E19" s="135">
        <v>4200</v>
      </c>
      <c r="F19" s="12"/>
    </row>
    <row r="20" spans="1:6" x14ac:dyDescent="0.35">
      <c r="A20" s="23" t="s">
        <v>13</v>
      </c>
      <c r="B20" s="47">
        <v>171</v>
      </c>
      <c r="C20" s="106">
        <v>807</v>
      </c>
      <c r="D20" s="52">
        <v>128</v>
      </c>
      <c r="E20" s="135">
        <v>846</v>
      </c>
      <c r="F20" s="12"/>
    </row>
    <row r="21" spans="1:6" x14ac:dyDescent="0.35">
      <c r="A21" s="23" t="s">
        <v>14</v>
      </c>
      <c r="B21" s="47">
        <v>175</v>
      </c>
      <c r="C21" s="106">
        <v>338</v>
      </c>
      <c r="D21" s="52">
        <v>110</v>
      </c>
      <c r="E21" s="135">
        <v>403</v>
      </c>
      <c r="F21" s="12"/>
    </row>
    <row r="22" spans="1:6" x14ac:dyDescent="0.35">
      <c r="A22" s="23" t="s">
        <v>15</v>
      </c>
      <c r="B22" s="47">
        <v>18339</v>
      </c>
      <c r="C22" s="106">
        <v>39380</v>
      </c>
      <c r="D22" s="52">
        <v>13676</v>
      </c>
      <c r="E22" s="135">
        <v>43716</v>
      </c>
      <c r="F22" s="12"/>
    </row>
    <row r="23" spans="1:6" x14ac:dyDescent="0.35">
      <c r="A23" s="23" t="s">
        <v>16</v>
      </c>
      <c r="B23" s="47">
        <v>402</v>
      </c>
      <c r="C23" s="106">
        <v>1681</v>
      </c>
      <c r="D23" s="52">
        <v>248</v>
      </c>
      <c r="E23" s="135">
        <v>1827</v>
      </c>
      <c r="F23" s="12"/>
    </row>
    <row r="24" spans="1:6" x14ac:dyDescent="0.35">
      <c r="A24" s="23" t="s">
        <v>17</v>
      </c>
      <c r="B24" s="47">
        <v>1186</v>
      </c>
      <c r="C24" s="106">
        <v>4590</v>
      </c>
      <c r="D24" s="52">
        <v>574</v>
      </c>
      <c r="E24" s="135">
        <v>5170</v>
      </c>
      <c r="F24" s="12"/>
    </row>
    <row r="25" spans="1:6" x14ac:dyDescent="0.35">
      <c r="A25" s="23" t="s">
        <v>18</v>
      </c>
      <c r="B25" s="47">
        <v>39</v>
      </c>
      <c r="C25" s="106">
        <v>160</v>
      </c>
      <c r="D25" s="52">
        <v>19</v>
      </c>
      <c r="E25" s="135">
        <v>183</v>
      </c>
      <c r="F25" s="12"/>
    </row>
    <row r="26" spans="1:6" x14ac:dyDescent="0.35">
      <c r="A26" s="23" t="s">
        <v>19</v>
      </c>
      <c r="B26" s="47">
        <v>674</v>
      </c>
      <c r="C26" s="106">
        <v>2420</v>
      </c>
      <c r="D26" s="52">
        <v>578</v>
      </c>
      <c r="E26" s="135">
        <v>2486</v>
      </c>
      <c r="F26" s="12"/>
    </row>
    <row r="27" spans="1:6" x14ac:dyDescent="0.35">
      <c r="A27" s="23" t="s">
        <v>20</v>
      </c>
      <c r="B27" s="47">
        <v>492</v>
      </c>
      <c r="C27" s="106">
        <v>1490</v>
      </c>
      <c r="D27" s="52">
        <v>386</v>
      </c>
      <c r="E27" s="135">
        <v>1580</v>
      </c>
      <c r="F27" s="12"/>
    </row>
    <row r="28" spans="1:6" x14ac:dyDescent="0.35">
      <c r="A28" s="23" t="s">
        <v>21</v>
      </c>
      <c r="B28" s="47">
        <v>1962</v>
      </c>
      <c r="C28" s="106">
        <v>4551</v>
      </c>
      <c r="D28" s="52">
        <v>1503</v>
      </c>
      <c r="E28" s="135">
        <v>5007</v>
      </c>
      <c r="F28" s="12"/>
    </row>
    <row r="29" spans="1:6" x14ac:dyDescent="0.35">
      <c r="A29" s="23" t="s">
        <v>22</v>
      </c>
      <c r="B29" s="47">
        <v>455</v>
      </c>
      <c r="C29" s="106">
        <v>3821</v>
      </c>
      <c r="D29" s="52">
        <v>425</v>
      </c>
      <c r="E29" s="135">
        <v>3804</v>
      </c>
      <c r="F29" s="12"/>
    </row>
    <row r="30" spans="1:6" x14ac:dyDescent="0.35">
      <c r="A30" s="23" t="s">
        <v>23</v>
      </c>
      <c r="B30" s="47">
        <v>848</v>
      </c>
      <c r="C30" s="106">
        <v>3379</v>
      </c>
      <c r="D30" s="52">
        <v>566</v>
      </c>
      <c r="E30" s="135">
        <v>3663</v>
      </c>
      <c r="F30" s="12"/>
    </row>
    <row r="31" spans="1:6" x14ac:dyDescent="0.35">
      <c r="A31" s="23" t="s">
        <v>24</v>
      </c>
      <c r="B31" s="47">
        <v>1761</v>
      </c>
      <c r="C31" s="106">
        <v>5757</v>
      </c>
      <c r="D31" s="52">
        <v>1184</v>
      </c>
      <c r="E31" s="135">
        <v>6286</v>
      </c>
      <c r="F31" s="12"/>
    </row>
    <row r="32" spans="1:6" x14ac:dyDescent="0.35">
      <c r="A32" s="23" t="s">
        <v>25</v>
      </c>
      <c r="B32" s="47">
        <v>1276</v>
      </c>
      <c r="C32" s="106">
        <v>2732</v>
      </c>
      <c r="D32" s="52">
        <v>687</v>
      </c>
      <c r="E32" s="135">
        <v>3283</v>
      </c>
      <c r="F32" s="12"/>
    </row>
    <row r="33" spans="1:6" x14ac:dyDescent="0.35">
      <c r="A33" s="23" t="s">
        <v>26</v>
      </c>
      <c r="B33" s="47">
        <v>1408</v>
      </c>
      <c r="C33" s="106">
        <v>6020</v>
      </c>
      <c r="D33" s="52">
        <v>1067</v>
      </c>
      <c r="E33" s="135">
        <v>6183</v>
      </c>
      <c r="F33" s="12"/>
    </row>
    <row r="34" spans="1:6" x14ac:dyDescent="0.35">
      <c r="A34" s="23" t="s">
        <v>27</v>
      </c>
      <c r="B34" s="47">
        <v>1517</v>
      </c>
      <c r="C34" s="106">
        <v>7510</v>
      </c>
      <c r="D34" s="52">
        <v>938</v>
      </c>
      <c r="E34" s="135">
        <v>8024</v>
      </c>
      <c r="F34" s="12"/>
    </row>
    <row r="35" spans="1:6" x14ac:dyDescent="0.35">
      <c r="A35" s="23" t="s">
        <v>28</v>
      </c>
      <c r="B35" s="47">
        <v>1458</v>
      </c>
      <c r="C35" s="106">
        <v>3367</v>
      </c>
      <c r="D35" s="52">
        <v>808</v>
      </c>
      <c r="E35" s="135">
        <v>3980</v>
      </c>
      <c r="F35" s="12"/>
    </row>
    <row r="36" spans="1:6" x14ac:dyDescent="0.35">
      <c r="A36" s="23" t="s">
        <v>29</v>
      </c>
      <c r="B36" s="47">
        <v>15696</v>
      </c>
      <c r="C36" s="106">
        <v>46424</v>
      </c>
      <c r="D36" s="52">
        <v>13968</v>
      </c>
      <c r="E36" s="135">
        <v>45931</v>
      </c>
      <c r="F36" s="12"/>
    </row>
    <row r="37" spans="1:6" x14ac:dyDescent="0.35">
      <c r="A37" s="23" t="s">
        <v>30</v>
      </c>
      <c r="B37" s="47">
        <v>7725</v>
      </c>
      <c r="C37" s="106">
        <v>7223</v>
      </c>
      <c r="D37" s="52">
        <v>7075</v>
      </c>
      <c r="E37" s="135">
        <v>7705</v>
      </c>
      <c r="F37" s="12"/>
    </row>
    <row r="38" spans="1:6" x14ac:dyDescent="0.35">
      <c r="A38" s="23" t="s">
        <v>31</v>
      </c>
      <c r="B38" s="53">
        <v>891</v>
      </c>
      <c r="C38" s="108">
        <v>2716</v>
      </c>
      <c r="D38" s="55">
        <v>741</v>
      </c>
      <c r="E38" s="135">
        <v>2865</v>
      </c>
      <c r="F38" s="12"/>
    </row>
    <row r="39" spans="1:6" x14ac:dyDescent="0.35">
      <c r="A39" s="23" t="s">
        <v>32</v>
      </c>
      <c r="B39" s="47">
        <v>302</v>
      </c>
      <c r="C39" s="106">
        <v>1059</v>
      </c>
      <c r="D39" s="52">
        <v>203</v>
      </c>
      <c r="E39" s="135">
        <v>1150</v>
      </c>
      <c r="F39" s="12"/>
    </row>
    <row r="40" spans="1:6" x14ac:dyDescent="0.35">
      <c r="A40" s="23" t="s">
        <v>33</v>
      </c>
      <c r="B40" s="47">
        <v>417</v>
      </c>
      <c r="C40" s="106">
        <v>902</v>
      </c>
      <c r="D40" s="52">
        <v>229</v>
      </c>
      <c r="E40" s="135">
        <v>1083</v>
      </c>
      <c r="F40" s="12"/>
    </row>
    <row r="41" spans="1:6" x14ac:dyDescent="0.35">
      <c r="A41" s="23" t="s">
        <v>34</v>
      </c>
      <c r="B41" s="47">
        <v>1580</v>
      </c>
      <c r="C41" s="106">
        <v>6649</v>
      </c>
      <c r="D41" s="52">
        <v>1134</v>
      </c>
      <c r="E41" s="135">
        <v>7029</v>
      </c>
      <c r="F41" s="12"/>
    </row>
    <row r="42" spans="1:6" x14ac:dyDescent="0.35">
      <c r="A42" s="23" t="s">
        <v>35</v>
      </c>
      <c r="B42" s="47">
        <v>1092</v>
      </c>
      <c r="C42" s="106">
        <v>3592</v>
      </c>
      <c r="D42" s="52">
        <v>551</v>
      </c>
      <c r="E42" s="135">
        <v>4123</v>
      </c>
      <c r="F42" s="12"/>
    </row>
    <row r="43" spans="1:6" x14ac:dyDescent="0.35">
      <c r="A43" s="23" t="s">
        <v>36</v>
      </c>
      <c r="B43" s="47">
        <v>4821</v>
      </c>
      <c r="C43" s="106">
        <v>8567</v>
      </c>
      <c r="D43" s="52">
        <v>3821</v>
      </c>
      <c r="E43" s="135">
        <v>9518</v>
      </c>
      <c r="F43" s="12"/>
    </row>
    <row r="44" spans="1:6" x14ac:dyDescent="0.35">
      <c r="A44" s="23" t="s">
        <v>37</v>
      </c>
      <c r="B44" s="47">
        <v>214</v>
      </c>
      <c r="C44" s="106">
        <v>1378</v>
      </c>
      <c r="D44" s="52">
        <v>162</v>
      </c>
      <c r="E44" s="135">
        <v>1401</v>
      </c>
      <c r="F44" s="12"/>
    </row>
    <row r="45" spans="1:6" x14ac:dyDescent="0.35">
      <c r="A45" s="23" t="s">
        <v>38</v>
      </c>
      <c r="B45" s="47">
        <v>679</v>
      </c>
      <c r="C45" s="106">
        <v>2586</v>
      </c>
      <c r="D45" s="52">
        <v>473</v>
      </c>
      <c r="E45" s="135">
        <v>2766</v>
      </c>
      <c r="F45" s="12"/>
    </row>
    <row r="46" spans="1:6" x14ac:dyDescent="0.35">
      <c r="A46" s="23" t="s">
        <v>39</v>
      </c>
      <c r="B46" s="47">
        <v>1691</v>
      </c>
      <c r="C46" s="106">
        <v>5847</v>
      </c>
      <c r="D46" s="52">
        <v>1159</v>
      </c>
      <c r="E46" s="135">
        <v>6362</v>
      </c>
      <c r="F46" s="12"/>
    </row>
    <row r="47" spans="1:6" x14ac:dyDescent="0.35">
      <c r="A47" s="23" t="s">
        <v>40</v>
      </c>
      <c r="B47" s="47">
        <v>622</v>
      </c>
      <c r="C47" s="106">
        <v>1337</v>
      </c>
      <c r="D47" s="52">
        <v>452</v>
      </c>
      <c r="E47" s="135">
        <v>1504</v>
      </c>
      <c r="F47" s="12"/>
    </row>
    <row r="48" spans="1:6" x14ac:dyDescent="0.35">
      <c r="A48" s="23" t="s">
        <v>41</v>
      </c>
      <c r="B48" s="47">
        <v>1163</v>
      </c>
      <c r="C48" s="106">
        <v>2914</v>
      </c>
      <c r="D48" s="52">
        <v>1098</v>
      </c>
      <c r="E48" s="135">
        <v>2904</v>
      </c>
      <c r="F48" s="12"/>
    </row>
    <row r="49" spans="1:6" x14ac:dyDescent="0.35">
      <c r="A49" s="23" t="s">
        <v>42</v>
      </c>
      <c r="B49" s="47">
        <v>2554</v>
      </c>
      <c r="C49" s="106">
        <v>2078</v>
      </c>
      <c r="D49" s="52">
        <v>2463</v>
      </c>
      <c r="E49" s="135">
        <v>2147</v>
      </c>
      <c r="F49" s="12"/>
    </row>
    <row r="50" spans="1:6" x14ac:dyDescent="0.35">
      <c r="A50" s="23" t="s">
        <v>43</v>
      </c>
      <c r="B50" s="47">
        <v>7625</v>
      </c>
      <c r="C50" s="106">
        <v>15009</v>
      </c>
      <c r="D50" s="52">
        <v>4678</v>
      </c>
      <c r="E50" s="135">
        <v>17819</v>
      </c>
      <c r="F50" s="12"/>
    </row>
    <row r="51" spans="1:6" x14ac:dyDescent="0.35">
      <c r="A51" s="23" t="s">
        <v>44</v>
      </c>
      <c r="B51" s="47">
        <v>2513</v>
      </c>
      <c r="C51" s="106">
        <v>2680</v>
      </c>
      <c r="D51" s="52">
        <v>2034</v>
      </c>
      <c r="E51" s="135">
        <v>3111</v>
      </c>
      <c r="F51" s="12"/>
    </row>
    <row r="52" spans="1:6" x14ac:dyDescent="0.35">
      <c r="A52" s="24" t="s">
        <v>45</v>
      </c>
      <c r="B52" s="53">
        <v>919</v>
      </c>
      <c r="C52" s="108">
        <v>2969</v>
      </c>
      <c r="D52" s="110">
        <v>589</v>
      </c>
      <c r="E52" s="136">
        <v>3276</v>
      </c>
      <c r="F52" s="12"/>
    </row>
    <row r="53" spans="1:6" x14ac:dyDescent="0.35">
      <c r="A53" s="25" t="s">
        <v>46</v>
      </c>
      <c r="B53" s="57">
        <f>SUM(B9:B52)</f>
        <v>219405</v>
      </c>
      <c r="C53" s="61">
        <f>SUM(C9:C52)</f>
        <v>367579</v>
      </c>
      <c r="D53" s="59">
        <f>SUM(D9:D52)</f>
        <v>175076</v>
      </c>
      <c r="E53" s="62">
        <f t="shared" ref="E53" si="0">SUM(E9:E52)</f>
        <v>404549</v>
      </c>
      <c r="F53" s="13"/>
    </row>
    <row r="54" spans="1:6" ht="15" thickBot="1" x14ac:dyDescent="0.4">
      <c r="A54" s="26" t="s">
        <v>47</v>
      </c>
      <c r="B54" s="27">
        <f>B53/(B53+C53)</f>
        <v>0.37378361250051106</v>
      </c>
      <c r="C54" s="38">
        <f>C53/(B53+C53)</f>
        <v>0.62621638749948894</v>
      </c>
      <c r="D54" s="36">
        <f>D53/(D53+E53)</f>
        <v>0.30205046366185034</v>
      </c>
      <c r="E54" s="41">
        <f>E53/(D53+E53)</f>
        <v>0.69794953633814971</v>
      </c>
      <c r="F54" s="14"/>
    </row>
    <row r="56" spans="1:6" x14ac:dyDescent="0.35">
      <c r="A56" s="113"/>
    </row>
    <row r="57" spans="1:6" x14ac:dyDescent="0.35">
      <c r="B57" s="115"/>
    </row>
  </sheetData>
  <mergeCells count="6">
    <mergeCell ref="B5:C5"/>
    <mergeCell ref="D5:E5"/>
    <mergeCell ref="B3:C3"/>
    <mergeCell ref="D3:E3"/>
    <mergeCell ref="B4:C4"/>
    <mergeCell ref="D4:E4"/>
  </mergeCells>
  <pageMargins left="0.7" right="0.7" top="0.75" bottom="0.75" header="0.3" footer="0.3"/>
  <pageSetup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91056-E6AB-4D08-997B-E3F6C799940F}">
  <sheetPr>
    <pageSetUpPr fitToPage="1"/>
  </sheetPr>
  <dimension ref="A1:F60"/>
  <sheetViews>
    <sheetView zoomScaleNormal="100" workbookViewId="0">
      <pane xSplit="5" ySplit="7" topLeftCell="F8" activePane="bottomRight" state="frozen"/>
      <selection pane="topRight" activeCell="J1" sqref="J1"/>
      <selection pane="bottomLeft" activeCell="A7" sqref="A7"/>
      <selection pane="bottomRight" activeCell="A56" sqref="A56"/>
    </sheetView>
  </sheetViews>
  <sheetFormatPr defaultRowHeight="14.5" x14ac:dyDescent="0.35"/>
  <cols>
    <col min="1" max="1" width="15.1796875" customWidth="1"/>
    <col min="2" max="5" width="11.6328125" customWidth="1"/>
    <col min="7" max="7" width="1.81640625" customWidth="1"/>
  </cols>
  <sheetData>
    <row r="1" spans="1:6" ht="18" x14ac:dyDescent="0.4">
      <c r="A1" s="1" t="s">
        <v>0</v>
      </c>
      <c r="D1" s="2"/>
      <c r="E1" s="3"/>
      <c r="F1" s="131"/>
    </row>
    <row r="2" spans="1:6" ht="18.5" thickBot="1" x14ac:dyDescent="0.45">
      <c r="A2" s="1" t="s">
        <v>1</v>
      </c>
      <c r="D2" s="2"/>
      <c r="E2" s="3" t="s">
        <v>94</v>
      </c>
    </row>
    <row r="3" spans="1:6" s="5" customFormat="1" ht="13" x14ac:dyDescent="0.3">
      <c r="A3" s="15"/>
      <c r="B3" s="143" t="s">
        <v>103</v>
      </c>
      <c r="C3" s="144"/>
      <c r="D3" s="151" t="s">
        <v>106</v>
      </c>
      <c r="E3" s="145"/>
    </row>
    <row r="4" spans="1:6" s="5" customFormat="1" ht="13" x14ac:dyDescent="0.3">
      <c r="A4" s="16"/>
      <c r="B4" s="149" t="s">
        <v>104</v>
      </c>
      <c r="C4" s="150"/>
      <c r="D4" s="152" t="s">
        <v>107</v>
      </c>
      <c r="E4" s="162"/>
    </row>
    <row r="5" spans="1:6" s="5" customFormat="1" ht="13" x14ac:dyDescent="0.3">
      <c r="A5" s="16"/>
      <c r="B5" s="149" t="s">
        <v>105</v>
      </c>
      <c r="C5" s="150"/>
      <c r="D5" s="152" t="s">
        <v>108</v>
      </c>
      <c r="E5" s="162"/>
    </row>
    <row r="6" spans="1:6" s="5" customFormat="1" x14ac:dyDescent="0.35">
      <c r="A6" s="17"/>
      <c r="B6" s="165"/>
      <c r="C6" s="159"/>
      <c r="D6" s="167"/>
      <c r="E6" s="159"/>
    </row>
    <row r="7" spans="1:6" s="5" customFormat="1" ht="107.25" customHeight="1" thickBot="1" x14ac:dyDescent="0.35">
      <c r="A7" s="19" t="s">
        <v>59</v>
      </c>
      <c r="B7" s="11" t="s">
        <v>109</v>
      </c>
      <c r="C7" s="32" t="s">
        <v>110</v>
      </c>
      <c r="D7" s="35" t="s">
        <v>111</v>
      </c>
      <c r="E7" s="20" t="s">
        <v>112</v>
      </c>
    </row>
    <row r="8" spans="1:6" s="5" customFormat="1" ht="13.5" thickBot="1" x14ac:dyDescent="0.35">
      <c r="A8" s="21"/>
      <c r="B8" s="9"/>
      <c r="C8" s="9"/>
      <c r="D8" s="21"/>
      <c r="E8" s="22"/>
    </row>
    <row r="9" spans="1:6" x14ac:dyDescent="0.35">
      <c r="A9" s="23" t="s">
        <v>2</v>
      </c>
      <c r="B9" s="106">
        <v>78707</v>
      </c>
      <c r="C9" s="105">
        <v>94377</v>
      </c>
      <c r="D9" s="137">
        <v>137578</v>
      </c>
      <c r="E9" s="134">
        <v>39332</v>
      </c>
      <c r="F9" s="12"/>
    </row>
    <row r="10" spans="1:6" x14ac:dyDescent="0.35">
      <c r="A10" s="23" t="s">
        <v>3</v>
      </c>
      <c r="B10" s="106">
        <v>983</v>
      </c>
      <c r="C10" s="106">
        <v>987</v>
      </c>
      <c r="D10" s="138">
        <v>1574</v>
      </c>
      <c r="E10" s="135">
        <v>407</v>
      </c>
      <c r="F10" s="12"/>
    </row>
    <row r="11" spans="1:6" x14ac:dyDescent="0.35">
      <c r="A11" s="23" t="s">
        <v>4</v>
      </c>
      <c r="B11" s="106">
        <v>12033</v>
      </c>
      <c r="C11" s="106">
        <v>11829</v>
      </c>
      <c r="D11" s="138">
        <v>20600</v>
      </c>
      <c r="E11" s="135">
        <v>3927</v>
      </c>
      <c r="F11" s="12"/>
    </row>
    <row r="12" spans="1:6" x14ac:dyDescent="0.35">
      <c r="A12" s="23" t="s">
        <v>5</v>
      </c>
      <c r="B12" s="106">
        <v>1342</v>
      </c>
      <c r="C12" s="106">
        <v>845</v>
      </c>
      <c r="D12" s="138">
        <v>2015</v>
      </c>
      <c r="E12" s="135">
        <v>245</v>
      </c>
      <c r="F12" s="12"/>
    </row>
    <row r="13" spans="1:6" x14ac:dyDescent="0.35">
      <c r="A13" s="23" t="s">
        <v>6</v>
      </c>
      <c r="B13" s="106">
        <v>1893</v>
      </c>
      <c r="C13" s="106">
        <v>1480</v>
      </c>
      <c r="D13" s="138">
        <v>2748</v>
      </c>
      <c r="E13" s="135">
        <v>690</v>
      </c>
      <c r="F13" s="12"/>
    </row>
    <row r="14" spans="1:6" x14ac:dyDescent="0.35">
      <c r="A14" s="23" t="s">
        <v>7</v>
      </c>
      <c r="B14" s="106">
        <v>6328</v>
      </c>
      <c r="C14" s="106">
        <v>5379</v>
      </c>
      <c r="D14" s="138">
        <v>10384</v>
      </c>
      <c r="E14" s="135">
        <v>1633</v>
      </c>
      <c r="F14" s="12"/>
    </row>
    <row r="15" spans="1:6" x14ac:dyDescent="0.35">
      <c r="A15" s="23" t="s">
        <v>8</v>
      </c>
      <c r="B15" s="106">
        <v>4015</v>
      </c>
      <c r="C15" s="106">
        <v>5326</v>
      </c>
      <c r="D15" s="138">
        <v>7115</v>
      </c>
      <c r="E15" s="135">
        <v>2325</v>
      </c>
      <c r="F15" s="12"/>
    </row>
    <row r="16" spans="1:6" x14ac:dyDescent="0.35">
      <c r="A16" s="23" t="s">
        <v>9</v>
      </c>
      <c r="B16" s="106">
        <v>1703</v>
      </c>
      <c r="C16" s="106">
        <v>1571</v>
      </c>
      <c r="D16" s="138">
        <v>2603</v>
      </c>
      <c r="E16" s="135">
        <v>702</v>
      </c>
      <c r="F16" s="12"/>
    </row>
    <row r="17" spans="1:6" x14ac:dyDescent="0.35">
      <c r="A17" s="23" t="s">
        <v>10</v>
      </c>
      <c r="B17" s="106">
        <v>11366</v>
      </c>
      <c r="C17" s="106">
        <v>8508</v>
      </c>
      <c r="D17" s="138">
        <v>13770</v>
      </c>
      <c r="E17" s="135">
        <v>6525</v>
      </c>
      <c r="F17" s="12"/>
    </row>
    <row r="18" spans="1:6" x14ac:dyDescent="0.35">
      <c r="A18" s="23" t="s">
        <v>11</v>
      </c>
      <c r="B18" s="106">
        <v>17166</v>
      </c>
      <c r="C18" s="106">
        <v>15008</v>
      </c>
      <c r="D18" s="138">
        <v>29477</v>
      </c>
      <c r="E18" s="135">
        <v>4707</v>
      </c>
      <c r="F18" s="12"/>
    </row>
    <row r="19" spans="1:6" x14ac:dyDescent="0.35">
      <c r="A19" s="23" t="s">
        <v>12</v>
      </c>
      <c r="B19" s="106">
        <v>2732</v>
      </c>
      <c r="C19" s="106">
        <v>2147</v>
      </c>
      <c r="D19" s="138">
        <v>3566</v>
      </c>
      <c r="E19" s="135">
        <v>1461</v>
      </c>
      <c r="F19" s="12"/>
    </row>
    <row r="20" spans="1:6" x14ac:dyDescent="0.35">
      <c r="A20" s="23" t="s">
        <v>13</v>
      </c>
      <c r="B20" s="106">
        <v>547</v>
      </c>
      <c r="C20" s="106">
        <v>436</v>
      </c>
      <c r="D20" s="138">
        <v>864</v>
      </c>
      <c r="E20" s="135">
        <v>129</v>
      </c>
      <c r="F20" s="12"/>
    </row>
    <row r="21" spans="1:6" x14ac:dyDescent="0.35">
      <c r="A21" s="23" t="s">
        <v>14</v>
      </c>
      <c r="B21" s="106">
        <v>241</v>
      </c>
      <c r="C21" s="106">
        <v>240</v>
      </c>
      <c r="D21" s="138">
        <v>410</v>
      </c>
      <c r="E21" s="135">
        <v>78</v>
      </c>
      <c r="F21" s="12"/>
    </row>
    <row r="22" spans="1:6" x14ac:dyDescent="0.35">
      <c r="A22" s="23" t="s">
        <v>15</v>
      </c>
      <c r="B22" s="106">
        <v>29330</v>
      </c>
      <c r="C22" s="106">
        <v>25500</v>
      </c>
      <c r="D22" s="138">
        <v>44665</v>
      </c>
      <c r="E22" s="135">
        <v>11804</v>
      </c>
      <c r="F22" s="12"/>
    </row>
    <row r="23" spans="1:6" x14ac:dyDescent="0.35">
      <c r="A23" s="23" t="s">
        <v>16</v>
      </c>
      <c r="B23" s="106">
        <v>982</v>
      </c>
      <c r="C23" s="106">
        <v>1010</v>
      </c>
      <c r="D23" s="138">
        <v>1740</v>
      </c>
      <c r="E23" s="135">
        <v>311</v>
      </c>
      <c r="F23" s="12"/>
    </row>
    <row r="24" spans="1:6" x14ac:dyDescent="0.35">
      <c r="A24" s="23" t="s">
        <v>17</v>
      </c>
      <c r="B24" s="106">
        <v>3303</v>
      </c>
      <c r="C24" s="106">
        <v>2350</v>
      </c>
      <c r="D24" s="138">
        <v>4926</v>
      </c>
      <c r="E24" s="135">
        <v>801</v>
      </c>
      <c r="F24" s="12"/>
    </row>
    <row r="25" spans="1:6" x14ac:dyDescent="0.35">
      <c r="A25" s="23" t="s">
        <v>18</v>
      </c>
      <c r="B25" s="106">
        <v>99</v>
      </c>
      <c r="C25" s="106">
        <v>98</v>
      </c>
      <c r="D25" s="138">
        <v>167</v>
      </c>
      <c r="E25" s="135">
        <v>36</v>
      </c>
      <c r="F25" s="12"/>
    </row>
    <row r="26" spans="1:6" x14ac:dyDescent="0.35">
      <c r="A26" s="23" t="s">
        <v>19</v>
      </c>
      <c r="B26" s="106">
        <v>1531</v>
      </c>
      <c r="C26" s="106">
        <v>1381</v>
      </c>
      <c r="D26" s="138">
        <v>2530</v>
      </c>
      <c r="E26" s="135">
        <v>481</v>
      </c>
      <c r="F26" s="12"/>
    </row>
    <row r="27" spans="1:6" x14ac:dyDescent="0.35">
      <c r="A27" s="23" t="s">
        <v>20</v>
      </c>
      <c r="B27" s="106">
        <v>1000</v>
      </c>
      <c r="C27" s="106">
        <v>958</v>
      </c>
      <c r="D27" s="138">
        <v>1677</v>
      </c>
      <c r="E27" s="135">
        <v>351</v>
      </c>
      <c r="F27" s="12"/>
    </row>
    <row r="28" spans="1:6" x14ac:dyDescent="0.35">
      <c r="A28" s="23" t="s">
        <v>21</v>
      </c>
      <c r="B28" s="106">
        <v>3289</v>
      </c>
      <c r="C28" s="106">
        <v>2997</v>
      </c>
      <c r="D28" s="138">
        <v>5271</v>
      </c>
      <c r="E28" s="135">
        <v>1190</v>
      </c>
      <c r="F28" s="12"/>
    </row>
    <row r="29" spans="1:6" x14ac:dyDescent="0.35">
      <c r="A29" s="23" t="s">
        <v>22</v>
      </c>
      <c r="B29" s="106">
        <v>2358</v>
      </c>
      <c r="C29" s="106">
        <v>1634</v>
      </c>
      <c r="D29" s="138">
        <v>3586</v>
      </c>
      <c r="E29" s="135">
        <v>561</v>
      </c>
      <c r="F29" s="12"/>
    </row>
    <row r="30" spans="1:6" x14ac:dyDescent="0.35">
      <c r="A30" s="23" t="s">
        <v>23</v>
      </c>
      <c r="B30" s="106">
        <v>2076</v>
      </c>
      <c r="C30" s="106">
        <v>2031</v>
      </c>
      <c r="D30" s="138">
        <v>3373</v>
      </c>
      <c r="E30" s="135">
        <v>748</v>
      </c>
      <c r="F30" s="12"/>
    </row>
    <row r="31" spans="1:6" x14ac:dyDescent="0.35">
      <c r="A31" s="23" t="s">
        <v>24</v>
      </c>
      <c r="B31" s="106">
        <v>3641</v>
      </c>
      <c r="C31" s="106">
        <v>3524</v>
      </c>
      <c r="D31" s="138">
        <v>5686</v>
      </c>
      <c r="E31" s="135">
        <v>1661</v>
      </c>
      <c r="F31" s="12"/>
    </row>
    <row r="32" spans="1:6" x14ac:dyDescent="0.35">
      <c r="A32" s="23" t="s">
        <v>25</v>
      </c>
      <c r="B32" s="106">
        <v>2055</v>
      </c>
      <c r="C32" s="106">
        <v>1822</v>
      </c>
      <c r="D32" s="138">
        <v>3208</v>
      </c>
      <c r="E32" s="135">
        <v>738</v>
      </c>
      <c r="F32" s="12"/>
    </row>
    <row r="33" spans="1:6" x14ac:dyDescent="0.35">
      <c r="A33" s="23" t="s">
        <v>26</v>
      </c>
      <c r="B33" s="106">
        <v>3962</v>
      </c>
      <c r="C33" s="106">
        <v>3057</v>
      </c>
      <c r="D33" s="138">
        <v>5519</v>
      </c>
      <c r="E33" s="135">
        <v>1672</v>
      </c>
      <c r="F33" s="12"/>
    </row>
    <row r="34" spans="1:6" x14ac:dyDescent="0.35">
      <c r="A34" s="23" t="s">
        <v>27</v>
      </c>
      <c r="B34" s="106">
        <v>4874</v>
      </c>
      <c r="C34" s="106">
        <v>3803</v>
      </c>
      <c r="D34" s="138">
        <v>7635</v>
      </c>
      <c r="E34" s="135">
        <v>1258</v>
      </c>
      <c r="F34" s="12"/>
    </row>
    <row r="35" spans="1:6" x14ac:dyDescent="0.35">
      <c r="A35" s="23" t="s">
        <v>28</v>
      </c>
      <c r="B35" s="106">
        <v>2511</v>
      </c>
      <c r="C35" s="106">
        <v>1978</v>
      </c>
      <c r="D35" s="138">
        <v>3867</v>
      </c>
      <c r="E35" s="135">
        <v>874</v>
      </c>
      <c r="F35" s="12"/>
    </row>
    <row r="36" spans="1:6" x14ac:dyDescent="0.35">
      <c r="A36" s="23" t="s">
        <v>29</v>
      </c>
      <c r="B36" s="106">
        <v>36025</v>
      </c>
      <c r="C36" s="106">
        <v>21921</v>
      </c>
      <c r="D36" s="138">
        <v>47367</v>
      </c>
      <c r="E36" s="135">
        <v>12084</v>
      </c>
      <c r="F36" s="12"/>
    </row>
    <row r="37" spans="1:6" x14ac:dyDescent="0.35">
      <c r="A37" s="23" t="s">
        <v>30</v>
      </c>
      <c r="B37" s="106">
        <v>6800</v>
      </c>
      <c r="C37" s="106">
        <v>6918</v>
      </c>
      <c r="D37" s="138">
        <v>10385</v>
      </c>
      <c r="E37" s="135">
        <v>3779</v>
      </c>
      <c r="F37" s="12"/>
    </row>
    <row r="38" spans="1:6" x14ac:dyDescent="0.35">
      <c r="A38" s="23" t="s">
        <v>31</v>
      </c>
      <c r="B38" s="108">
        <v>1826</v>
      </c>
      <c r="C38" s="108">
        <v>1648</v>
      </c>
      <c r="D38" s="139">
        <v>2976</v>
      </c>
      <c r="E38" s="135">
        <v>596</v>
      </c>
      <c r="F38" s="12"/>
    </row>
    <row r="39" spans="1:6" x14ac:dyDescent="0.35">
      <c r="A39" s="23" t="s">
        <v>32</v>
      </c>
      <c r="B39" s="106">
        <v>750</v>
      </c>
      <c r="C39" s="106">
        <v>587</v>
      </c>
      <c r="D39" s="138">
        <v>1122</v>
      </c>
      <c r="E39" s="135">
        <v>236</v>
      </c>
      <c r="F39" s="12"/>
    </row>
    <row r="40" spans="1:6" x14ac:dyDescent="0.35">
      <c r="A40" s="23" t="s">
        <v>33</v>
      </c>
      <c r="B40" s="106">
        <v>608</v>
      </c>
      <c r="C40" s="106">
        <v>670</v>
      </c>
      <c r="D40" s="138">
        <v>1055</v>
      </c>
      <c r="E40" s="135">
        <v>252</v>
      </c>
      <c r="F40" s="12"/>
    </row>
    <row r="41" spans="1:6" x14ac:dyDescent="0.35">
      <c r="A41" s="23" t="s">
        <v>34</v>
      </c>
      <c r="B41" s="106">
        <v>4789</v>
      </c>
      <c r="C41" s="106">
        <v>3147</v>
      </c>
      <c r="D41" s="138">
        <v>6920</v>
      </c>
      <c r="E41" s="135">
        <v>1193</v>
      </c>
      <c r="F41" s="12"/>
    </row>
    <row r="42" spans="1:6" x14ac:dyDescent="0.35">
      <c r="A42" s="23" t="s">
        <v>35</v>
      </c>
      <c r="B42" s="106">
        <v>2469</v>
      </c>
      <c r="C42" s="106">
        <v>2058</v>
      </c>
      <c r="D42" s="138">
        <v>3925</v>
      </c>
      <c r="E42" s="135">
        <v>701</v>
      </c>
      <c r="F42" s="12"/>
    </row>
    <row r="43" spans="1:6" x14ac:dyDescent="0.35">
      <c r="A43" s="23" t="s">
        <v>36</v>
      </c>
      <c r="B43" s="106">
        <v>6552</v>
      </c>
      <c r="C43" s="106">
        <v>6114</v>
      </c>
      <c r="D43" s="138">
        <v>11148</v>
      </c>
      <c r="E43" s="135">
        <v>1966</v>
      </c>
      <c r="F43" s="12"/>
    </row>
    <row r="44" spans="1:6" x14ac:dyDescent="0.35">
      <c r="A44" s="23" t="s">
        <v>37</v>
      </c>
      <c r="B44" s="106">
        <v>933</v>
      </c>
      <c r="C44" s="106">
        <v>608</v>
      </c>
      <c r="D44" s="138">
        <v>1337</v>
      </c>
      <c r="E44" s="135">
        <v>230</v>
      </c>
      <c r="F44" s="12"/>
    </row>
    <row r="45" spans="1:6" x14ac:dyDescent="0.35">
      <c r="A45" s="23" t="s">
        <v>38</v>
      </c>
      <c r="B45" s="106">
        <v>1750</v>
      </c>
      <c r="C45" s="106">
        <v>1368</v>
      </c>
      <c r="D45" s="138">
        <v>2479</v>
      </c>
      <c r="E45" s="135">
        <v>666</v>
      </c>
      <c r="F45" s="12"/>
    </row>
    <row r="46" spans="1:6" x14ac:dyDescent="0.35">
      <c r="A46" s="23" t="s">
        <v>39</v>
      </c>
      <c r="B46" s="106">
        <v>3935</v>
      </c>
      <c r="C46" s="106">
        <v>3363</v>
      </c>
      <c r="D46" s="138">
        <v>6114</v>
      </c>
      <c r="E46" s="135">
        <v>1317</v>
      </c>
      <c r="F46" s="12"/>
    </row>
    <row r="47" spans="1:6" x14ac:dyDescent="0.35">
      <c r="A47" s="23" t="s">
        <v>40</v>
      </c>
      <c r="B47" s="106">
        <v>913</v>
      </c>
      <c r="C47" s="106">
        <v>995</v>
      </c>
      <c r="D47" s="138">
        <v>1653</v>
      </c>
      <c r="E47" s="135">
        <v>268</v>
      </c>
      <c r="F47" s="12"/>
    </row>
    <row r="48" spans="1:6" x14ac:dyDescent="0.35">
      <c r="A48" s="23" t="s">
        <v>41</v>
      </c>
      <c r="B48" s="106">
        <v>2005</v>
      </c>
      <c r="C48" s="106">
        <v>1693</v>
      </c>
      <c r="D48" s="138">
        <v>3343</v>
      </c>
      <c r="E48" s="135">
        <v>656</v>
      </c>
      <c r="F48" s="12"/>
    </row>
    <row r="49" spans="1:6" x14ac:dyDescent="0.35">
      <c r="A49" s="23" t="s">
        <v>42</v>
      </c>
      <c r="B49" s="106">
        <v>2230</v>
      </c>
      <c r="C49" s="106">
        <v>2106</v>
      </c>
      <c r="D49" s="138">
        <v>3619</v>
      </c>
      <c r="E49" s="135">
        <v>840</v>
      </c>
      <c r="F49" s="12"/>
    </row>
    <row r="50" spans="1:6" x14ac:dyDescent="0.35">
      <c r="A50" s="23" t="s">
        <v>43</v>
      </c>
      <c r="B50" s="106">
        <v>11635</v>
      </c>
      <c r="C50" s="106">
        <v>9485</v>
      </c>
      <c r="D50" s="138">
        <v>18129</v>
      </c>
      <c r="E50" s="135">
        <v>3908</v>
      </c>
      <c r="F50" s="12"/>
    </row>
    <row r="51" spans="1:6" x14ac:dyDescent="0.35">
      <c r="A51" s="23" t="s">
        <v>44</v>
      </c>
      <c r="B51" s="106">
        <v>2072</v>
      </c>
      <c r="C51" s="106">
        <v>2760</v>
      </c>
      <c r="D51" s="138">
        <v>3696</v>
      </c>
      <c r="E51" s="135">
        <v>1151</v>
      </c>
      <c r="F51" s="12"/>
    </row>
    <row r="52" spans="1:6" x14ac:dyDescent="0.35">
      <c r="A52" s="24" t="s">
        <v>45</v>
      </c>
      <c r="B52" s="108">
        <v>1835</v>
      </c>
      <c r="C52" s="108">
        <v>1906</v>
      </c>
      <c r="D52" s="140">
        <v>2924</v>
      </c>
      <c r="E52" s="136">
        <v>891</v>
      </c>
      <c r="F52" s="12"/>
    </row>
    <row r="53" spans="1:6" x14ac:dyDescent="0.35">
      <c r="A53" s="25" t="s">
        <v>46</v>
      </c>
      <c r="B53" s="61">
        <f>SUM(B9:B52)</f>
        <v>287194</v>
      </c>
      <c r="C53" s="61">
        <f>SUM(C9:C52)</f>
        <v>267623</v>
      </c>
      <c r="D53" s="141">
        <f>SUM(D9:D52)</f>
        <v>454746</v>
      </c>
      <c r="E53" s="62">
        <f t="shared" ref="E53" si="0">SUM(E9:E52)</f>
        <v>115381</v>
      </c>
      <c r="F53" s="13"/>
    </row>
    <row r="54" spans="1:6" ht="15" thickBot="1" x14ac:dyDescent="0.4">
      <c r="A54" s="26" t="s">
        <v>47</v>
      </c>
      <c r="B54" s="38">
        <f>B53/(B53+C53)</f>
        <v>0.51763734708922038</v>
      </c>
      <c r="C54" s="38">
        <f>C53/(B53+C53)</f>
        <v>0.48236265291077957</v>
      </c>
      <c r="D54" s="142">
        <f>D53/(D53+E53)</f>
        <v>0.79762228415774028</v>
      </c>
      <c r="E54" s="41">
        <f>E53/(D53+E53)</f>
        <v>0.20237771584225972</v>
      </c>
      <c r="F54" s="14"/>
    </row>
    <row r="56" spans="1:6" x14ac:dyDescent="0.35">
      <c r="A56" s="113"/>
    </row>
    <row r="57" spans="1:6" hidden="1" x14ac:dyDescent="0.35">
      <c r="B57" s="115">
        <f>B53-288673</f>
        <v>-1479</v>
      </c>
    </row>
    <row r="58" spans="1:6" hidden="1" x14ac:dyDescent="0.35">
      <c r="B58" s="115">
        <f>C53-266142</f>
        <v>1481</v>
      </c>
    </row>
    <row r="59" spans="1:6" hidden="1" x14ac:dyDescent="0.35">
      <c r="B59" s="115">
        <f>D53-455303</f>
        <v>-557</v>
      </c>
    </row>
    <row r="60" spans="1:6" hidden="1" x14ac:dyDescent="0.35">
      <c r="B60" s="115">
        <f>E53-114820</f>
        <v>561</v>
      </c>
    </row>
  </sheetData>
  <mergeCells count="8">
    <mergeCell ref="B6:C6"/>
    <mergeCell ref="D6:E6"/>
    <mergeCell ref="B3:C3"/>
    <mergeCell ref="D3:E3"/>
    <mergeCell ref="B4:C4"/>
    <mergeCell ref="D4:E4"/>
    <mergeCell ref="B5:C5"/>
    <mergeCell ref="D5:E5"/>
  </mergeCells>
  <pageMargins left="0.7" right="0.7" top="0.75" bottom="0.75" header="0.3" footer="0.3"/>
  <pageSetup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0bc4e33e-0f69-48c0-b70b-e849c1d3d171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5" ma:contentTypeDescription="Create a new document." ma:contentTypeScope="" ma:versionID="2ffb9fe178f4251963d637c50c41efd0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a7decef4cf07e633e4d7aea11e77d5a4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53C6EF-F2CE-46D4-B88B-0BF4ACF41C4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bc4e33e-0f69-48c0-b70b-e849c1d3d171"/>
    <ds:schemaRef ds:uri="90b566c5-9033-447d-ae87-eba1cb5a6f8b"/>
  </ds:schemaRefs>
</ds:datastoreItem>
</file>

<file path=customXml/itemProps2.xml><?xml version="1.0" encoding="utf-8"?>
<ds:datastoreItem xmlns:ds="http://schemas.openxmlformats.org/officeDocument/2006/customXml" ds:itemID="{C35F61B5-C827-48B2-A7BD-EE7038C7D3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2D94D2-D592-4580-B692-4E178A9733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b566c5-9033-447d-ae87-eba1cb5a6f8b"/>
    <ds:schemaRef ds:uri="0bc4e33e-0f69-48c0-b70b-e849c1d3d1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US Sen</vt:lpstr>
      <vt:lpstr>US Rep</vt:lpstr>
      <vt:lpstr>Gov</vt:lpstr>
      <vt:lpstr>Lt Gov &amp; SoS</vt:lpstr>
      <vt:lpstr>SC &amp; ST</vt:lpstr>
      <vt:lpstr>AG &amp; SOPI</vt:lpstr>
      <vt:lpstr>State 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Dorothy Canary</dc:creator>
  <cp:lastModifiedBy>Jason Hancock</cp:lastModifiedBy>
  <cp:lastPrinted>2022-11-23T19:30:38Z</cp:lastPrinted>
  <dcterms:created xsi:type="dcterms:W3CDTF">2020-06-05T13:40:27Z</dcterms:created>
  <dcterms:modified xsi:type="dcterms:W3CDTF">2022-11-29T20:50:06Z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484400</vt:r8>
  </property>
  <property fmtid="{D5CDD505-2E9C-101B-9397-08002B2CF9AE}" pid="4" name="MediaServiceImageTags">
    <vt:lpwstr/>
  </property>
  <property fmtid="{D5CDD505-2E9C-101B-9397-08002B2CF9AE}" pid="5" name="MSIP_Label_ab280e14-a85d-401d-9f29-a20e3bfbb4f1_Enabled">
    <vt:lpwstr>true</vt:lpwstr>
  </property>
  <property fmtid="{D5CDD505-2E9C-101B-9397-08002B2CF9AE}" pid="6" name="MSIP_Label_ab280e14-a85d-401d-9f29-a20e3bfbb4f1_SetDate">
    <vt:lpwstr>2022-11-21T21:33:08Z</vt:lpwstr>
  </property>
  <property fmtid="{D5CDD505-2E9C-101B-9397-08002B2CF9AE}" pid="7" name="MSIP_Label_ab280e14-a85d-401d-9f29-a20e3bfbb4f1_Method">
    <vt:lpwstr>Standard</vt:lpwstr>
  </property>
  <property fmtid="{D5CDD505-2E9C-101B-9397-08002B2CF9AE}" pid="8" name="MSIP_Label_ab280e14-a85d-401d-9f29-a20e3bfbb4f1_Name">
    <vt:lpwstr>5 Year Hold</vt:lpwstr>
  </property>
  <property fmtid="{D5CDD505-2E9C-101B-9397-08002B2CF9AE}" pid="9" name="MSIP_Label_ab280e14-a85d-401d-9f29-a20e3bfbb4f1_SiteId">
    <vt:lpwstr>a5141567-be2e-464d-98c4-2ecbaa86e64d</vt:lpwstr>
  </property>
  <property fmtid="{D5CDD505-2E9C-101B-9397-08002B2CF9AE}" pid="10" name="MSIP_Label_ab280e14-a85d-401d-9f29-a20e3bfbb4f1_ActionId">
    <vt:lpwstr>66ba62d5-7b94-4547-a3e4-4271f1b2a622</vt:lpwstr>
  </property>
  <property fmtid="{D5CDD505-2E9C-101B-9397-08002B2CF9AE}" pid="11" name="MSIP_Label_ab280e14-a85d-401d-9f29-a20e3bfbb4f1_ContentBits">
    <vt:lpwstr>0</vt:lpwstr>
  </property>
</Properties>
</file>