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ELECTION\2020 March Election\"/>
    </mc:Choice>
  </mc:AlternateContent>
  <xr:revisionPtr revIDLastSave="0" documentId="13_ncr:1_{EEEF56D2-8FB7-4D3D-9CCB-BAD9511DD989}" xr6:coauthVersionLast="45" xr6:coauthVersionMax="45" xr10:uidLastSave="{00000000-0000-0000-0000-000000000000}"/>
  <bookViews>
    <workbookView xWindow="-103" yWindow="-103" windowWidth="33120" windowHeight="18120" tabRatio="599" activeTab="1" xr2:uid="{00000000-000D-0000-FFFF-FFFF00000000}"/>
  </bookViews>
  <sheets>
    <sheet name="US Pres &amp; Voting Stats" sheetId="28" r:id="rId1"/>
    <sheet name="Soda Springs &amp; North Gem " sheetId="29" r:id="rId2"/>
    <sheet name="Grace Supp. Levy &amp; Grace Plant " sheetId="31" r:id="rId3"/>
  </sheets>
  <definedNames>
    <definedName name="_xlnm.Print_Titles" localSheetId="0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2" i="29" l="1"/>
  <c r="C30" i="31" l="1"/>
  <c r="C34" i="31" s="1"/>
  <c r="B30" i="31"/>
  <c r="B34" i="31" s="1"/>
  <c r="C13" i="31"/>
  <c r="C17" i="31" s="1"/>
  <c r="B13" i="31"/>
  <c r="C34" i="29"/>
  <c r="B34" i="29"/>
  <c r="C17" i="29"/>
  <c r="C21" i="29" s="1"/>
  <c r="B17" i="29"/>
  <c r="B17" i="31"/>
  <c r="B21" i="29"/>
  <c r="B35" i="31" l="1"/>
  <c r="C35" i="31"/>
  <c r="C18" i="31"/>
  <c r="B18" i="31"/>
  <c r="C22" i="29"/>
  <c r="B22" i="29"/>
  <c r="F27" i="31"/>
  <c r="H27" i="31" s="1"/>
  <c r="F28" i="31"/>
  <c r="F26" i="31"/>
  <c r="F10" i="31"/>
  <c r="F11" i="31"/>
  <c r="F9" i="31"/>
  <c r="F32" i="29"/>
  <c r="F31" i="29"/>
  <c r="F11" i="29"/>
  <c r="F12" i="29"/>
  <c r="F13" i="29"/>
  <c r="H13" i="29" s="1"/>
  <c r="F14" i="29"/>
  <c r="H14" i="29" s="1"/>
  <c r="F10" i="29"/>
  <c r="F15" i="29"/>
  <c r="Q16" i="28"/>
  <c r="R33" i="28" l="1"/>
  <c r="Q33" i="28"/>
  <c r="P33" i="28"/>
  <c r="O33" i="28"/>
  <c r="N33" i="28"/>
  <c r="M33" i="28"/>
  <c r="L33" i="28"/>
  <c r="K33" i="28"/>
  <c r="J33" i="28"/>
  <c r="I33" i="28"/>
  <c r="H33" i="28"/>
  <c r="G33" i="28"/>
  <c r="F33" i="28"/>
  <c r="E33" i="28"/>
  <c r="D33" i="28"/>
  <c r="C33" i="28"/>
  <c r="B33" i="28"/>
  <c r="G29" i="31" l="1"/>
  <c r="F29" i="31"/>
  <c r="E29" i="31"/>
  <c r="D29" i="31"/>
  <c r="C29" i="31"/>
  <c r="B29" i="31"/>
  <c r="H26" i="31"/>
  <c r="G12" i="31"/>
  <c r="F12" i="31"/>
  <c r="E12" i="31"/>
  <c r="D12" i="31"/>
  <c r="C12" i="31"/>
  <c r="B12" i="31"/>
  <c r="H10" i="31"/>
  <c r="H9" i="31"/>
  <c r="G33" i="29"/>
  <c r="F33" i="29"/>
  <c r="E33" i="29"/>
  <c r="D33" i="29"/>
  <c r="C33" i="29"/>
  <c r="B33" i="29"/>
  <c r="H31" i="29"/>
  <c r="G16" i="29"/>
  <c r="F16" i="29"/>
  <c r="E16" i="29"/>
  <c r="D16" i="29"/>
  <c r="C16" i="29"/>
  <c r="B16" i="29"/>
  <c r="H15" i="29"/>
  <c r="H12" i="29"/>
  <c r="H11" i="29"/>
  <c r="H10" i="29"/>
  <c r="H33" i="29" l="1"/>
  <c r="H12" i="31"/>
  <c r="H29" i="31"/>
  <c r="H16" i="29"/>
  <c r="D16" i="28"/>
  <c r="E16" i="28"/>
  <c r="F16" i="28"/>
  <c r="G16" i="28"/>
  <c r="H16" i="28"/>
  <c r="I16" i="28"/>
  <c r="J16" i="28"/>
  <c r="K16" i="28"/>
  <c r="L16" i="28"/>
  <c r="M16" i="28"/>
  <c r="N16" i="28"/>
  <c r="O16" i="28"/>
  <c r="P15" i="28" l="1"/>
  <c r="P14" i="28"/>
  <c r="P13" i="28"/>
  <c r="P12" i="28"/>
  <c r="P11" i="28"/>
  <c r="P10" i="28"/>
  <c r="P9" i="28"/>
  <c r="P8" i="28"/>
  <c r="P7" i="28"/>
  <c r="R7" i="28" s="1"/>
  <c r="P16" i="28" l="1"/>
  <c r="R15" i="28"/>
  <c r="R14" i="28"/>
  <c r="R13" i="28"/>
  <c r="R12" i="28"/>
  <c r="B16" i="28" l="1"/>
  <c r="C16" i="28"/>
  <c r="R11" i="28"/>
  <c r="R10" i="28"/>
  <c r="R9" i="28"/>
  <c r="R8" i="28"/>
  <c r="R16" i="28" l="1"/>
</calcChain>
</file>

<file path=xl/sharedStrings.xml><?xml version="1.0" encoding="utf-8"?>
<sst xmlns="http://schemas.openxmlformats.org/spreadsheetml/2006/main" count="164" uniqueCount="73">
  <si>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</si>
  <si>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</si>
  <si>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</si>
  <si>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</si>
  <si>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</si>
  <si>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</si>
  <si>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</si>
  <si>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</si>
  <si>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</si>
  <si>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</si>
  <si>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</si>
  <si>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</si>
  <si>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</si>
  <si>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</si>
  <si>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</si>
  <si>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</si>
  <si>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</si>
  <si>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</si>
  <si>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</si>
  <si>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</si>
  <si>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</si>
  <si>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</si>
  <si>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</si>
  <si>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</si>
  <si>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</si>
  <si>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</si>
  <si>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</si>
  <si>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</si>
  <si>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</si>
  <si>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</si>
  <si>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</si>
  <si>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</si>
  <si>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</si>
  <si>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</si>
  <si>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</si>
  <si>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</si>
  <si>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</si>
  <si>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Bancroft</t>
  </si>
  <si>
    <t>Freedom</t>
  </si>
  <si>
    <t>Grace #1</t>
  </si>
  <si>
    <t>Grace #2</t>
  </si>
  <si>
    <t>Soda #1</t>
  </si>
  <si>
    <t>Soda #2</t>
  </si>
  <si>
    <t>Soda #3</t>
  </si>
  <si>
    <t>Soda#4</t>
  </si>
  <si>
    <t>Wayan</t>
  </si>
  <si>
    <t>Joseph R. Biden</t>
  </si>
  <si>
    <t>John K. Delaney</t>
  </si>
  <si>
    <t>Don J. Grundmann</t>
  </si>
  <si>
    <t>Juliάn Castro</t>
  </si>
  <si>
    <t>IN FAVOR OF</t>
  </si>
  <si>
    <t>AGAINST</t>
  </si>
  <si>
    <t>Soda 1</t>
  </si>
  <si>
    <t>Soda 2</t>
  </si>
  <si>
    <t>Soda 3</t>
  </si>
  <si>
    <t>Soda 4</t>
  </si>
  <si>
    <t xml:space="preserve">Wayan </t>
  </si>
  <si>
    <t>Grace 2</t>
  </si>
  <si>
    <t>Grace 1</t>
  </si>
  <si>
    <t>Grace Jt. School District 
Supplemental Levy</t>
  </si>
  <si>
    <t>Grace Jt. School District #148 
Plant Faciltiy Levy</t>
  </si>
  <si>
    <t>VOTING STATISTICS</t>
  </si>
  <si>
    <t>CARIBOU COUNTY RESULTS 
PRESIDENTIAL / SCHOOL ELECTION 
MARCH 10, 2020</t>
  </si>
  <si>
    <t>CARIBOU COUNTY RESULTS 
PRESIDENTIAL / SCHOOL ELECTION 
MARCH 10,2020</t>
  </si>
  <si>
    <t>Soda Springs Jt. School District #150 
Supplemental Levy</t>
  </si>
  <si>
    <t>North Gem School 
District #149 
Supplemental Levy</t>
  </si>
  <si>
    <t>CARIBOU COUNTY RESULTS 
UNITED STATES PRESIDENT 
MARCH 10, 2020</t>
  </si>
  <si>
    <t>Bonneville County</t>
  </si>
  <si>
    <t>Bear Lake County</t>
  </si>
  <si>
    <t>District Total</t>
  </si>
  <si>
    <t>Franklin #13</t>
  </si>
  <si>
    <t>Franklin #18</t>
  </si>
  <si>
    <t>Percentages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</si>
</sst>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0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theme="1"/>
      <name val="Arial Narrow"/>
      <family val="2"/>
    </font>
    <font>
      <b/>
      <sz val="12"/>
      <color indexed="12"/>
      <name val="Arial Narrow"/>
      <family val="2"/>
    </font>
    <font>
      <b/>
      <sz val="12"/>
      <color theme="1"/>
      <name val="Arial Narrow"/>
      <family val="2"/>
    </font>
    <font>
      <i/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vertical="center" textRotation="90"/>
      <protection locked="0"/>
    </xf>
    <xf numFmtId="3" fontId="1" fillId="0" borderId="0" xfId="0" applyNumberFormat="1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3" fontId="1" fillId="0" borderId="9" xfId="0" applyNumberFormat="1" applyFont="1" applyBorder="1" applyAlignment="1" applyProtection="1">
      <alignment horizontal="center"/>
      <protection locked="0"/>
    </xf>
    <xf numFmtId="3" fontId="1" fillId="0" borderId="1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protection locked="0"/>
    </xf>
    <xf numFmtId="3" fontId="3" fillId="0" borderId="0" xfId="0" applyNumberFormat="1" applyFont="1" applyFill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3" fontId="1" fillId="0" borderId="19" xfId="0" applyNumberFormat="1" applyFont="1" applyBorder="1" applyAlignment="1" applyProtection="1">
      <alignment horizontal="center"/>
      <protection locked="0"/>
    </xf>
    <xf numFmtId="0" fontId="1" fillId="0" borderId="24" xfId="0" applyFont="1" applyBorder="1" applyAlignment="1" applyProtection="1">
      <alignment horizontal="left"/>
      <protection locked="0"/>
    </xf>
    <xf numFmtId="0" fontId="1" fillId="0" borderId="14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 wrapText="1"/>
    </xf>
    <xf numFmtId="1" fontId="1" fillId="0" borderId="2" xfId="0" applyNumberFormat="1" applyFont="1" applyBorder="1" applyAlignment="1">
      <alignment horizontal="center" vertical="center" textRotation="90" wrapText="1"/>
    </xf>
    <xf numFmtId="3" fontId="2" fillId="2" borderId="6" xfId="0" applyNumberFormat="1" applyFont="1" applyFill="1" applyBorder="1" applyAlignment="1">
      <alignment horizontal="left"/>
    </xf>
    <xf numFmtId="3" fontId="1" fillId="2" borderId="7" xfId="0" applyNumberFormat="1" applyFont="1" applyFill="1" applyBorder="1"/>
    <xf numFmtId="3" fontId="1" fillId="2" borderId="37" xfId="0" applyNumberFormat="1" applyFont="1" applyFill="1" applyBorder="1"/>
    <xf numFmtId="3" fontId="1" fillId="2" borderId="8" xfId="0" applyNumberFormat="1" applyFont="1" applyFill="1" applyBorder="1"/>
    <xf numFmtId="3" fontId="1" fillId="0" borderId="1" xfId="0" applyNumberFormat="1" applyFont="1" applyBorder="1" applyAlignment="1">
      <alignment horizontal="left"/>
    </xf>
    <xf numFmtId="3" fontId="1" fillId="0" borderId="9" xfId="0" applyNumberFormat="1" applyFont="1" applyBorder="1" applyAlignment="1">
      <alignment horizontal="center"/>
    </xf>
    <xf numFmtId="164" fontId="1" fillId="0" borderId="38" xfId="0" applyNumberFormat="1" applyFont="1" applyBorder="1" applyAlignment="1">
      <alignment horizontal="center"/>
    </xf>
    <xf numFmtId="3" fontId="1" fillId="0" borderId="20" xfId="0" applyNumberFormat="1" applyFont="1" applyBorder="1" applyAlignment="1" applyProtection="1">
      <alignment horizontal="center"/>
      <protection locked="0"/>
    </xf>
    <xf numFmtId="3" fontId="1" fillId="0" borderId="38" xfId="0" applyNumberFormat="1" applyFont="1" applyBorder="1" applyAlignment="1" applyProtection="1">
      <alignment horizontal="center"/>
      <protection locked="0"/>
    </xf>
    <xf numFmtId="3" fontId="1" fillId="0" borderId="39" xfId="0" applyNumberFormat="1" applyFont="1" applyBorder="1" applyAlignment="1" applyProtection="1">
      <alignment horizontal="center"/>
      <protection locked="0"/>
    </xf>
    <xf numFmtId="3" fontId="3" fillId="0" borderId="2" xfId="0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center"/>
    </xf>
    <xf numFmtId="10" fontId="3" fillId="0" borderId="2" xfId="0" applyNumberFormat="1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3" fontId="1" fillId="0" borderId="40" xfId="0" applyNumberFormat="1" applyFont="1" applyBorder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3" fontId="1" fillId="0" borderId="40" xfId="0" applyNumberFormat="1" applyFont="1" applyBorder="1" applyAlignment="1">
      <alignment horizontal="center"/>
    </xf>
    <xf numFmtId="10" fontId="1" fillId="0" borderId="0" xfId="0" applyNumberFormat="1" applyFont="1" applyAlignment="1">
      <alignment horizontal="center"/>
    </xf>
    <xf numFmtId="10" fontId="1" fillId="0" borderId="0" xfId="0" applyNumberFormat="1" applyFont="1" applyBorder="1" applyAlignment="1">
      <alignment horizontal="center"/>
    </xf>
    <xf numFmtId="3" fontId="1" fillId="0" borderId="14" xfId="0" applyNumberFormat="1" applyFont="1" applyFill="1" applyBorder="1" applyAlignment="1">
      <alignment horizontal="left"/>
    </xf>
    <xf numFmtId="0" fontId="1" fillId="0" borderId="0" xfId="0" applyFont="1"/>
    <xf numFmtId="3" fontId="3" fillId="0" borderId="0" xfId="0" applyNumberFormat="1" applyFont="1" applyBorder="1" applyAlignment="1">
      <alignment horizontal="center"/>
    </xf>
    <xf numFmtId="10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left"/>
    </xf>
    <xf numFmtId="10" fontId="4" fillId="0" borderId="0" xfId="0" applyNumberFormat="1" applyFont="1" applyBorder="1" applyAlignment="1">
      <alignment horizontal="center"/>
    </xf>
    <xf numFmtId="0" fontId="6" fillId="0" borderId="14" xfId="0" applyFont="1" applyFill="1" applyBorder="1" applyAlignment="1" applyProtection="1">
      <alignment horizontal="left"/>
    </xf>
    <xf numFmtId="0" fontId="7" fillId="0" borderId="2" xfId="0" applyFont="1" applyBorder="1" applyAlignment="1">
      <alignment horizontal="center"/>
    </xf>
    <xf numFmtId="0" fontId="5" fillId="0" borderId="15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center" vertical="center" textRotation="90"/>
    </xf>
    <xf numFmtId="0" fontId="6" fillId="0" borderId="2" xfId="0" applyFont="1" applyFill="1" applyBorder="1" applyAlignment="1" applyProtection="1">
      <alignment horizontal="center" vertical="center" textRotation="90" wrapText="1"/>
    </xf>
    <xf numFmtId="1" fontId="6" fillId="0" borderId="2" xfId="0" applyNumberFormat="1" applyFont="1" applyFill="1" applyBorder="1" applyAlignment="1" applyProtection="1">
      <alignment horizontal="center" vertical="center" textRotation="90" wrapText="1"/>
    </xf>
    <xf numFmtId="3" fontId="5" fillId="2" borderId="6" xfId="0" applyNumberFormat="1" applyFont="1" applyFill="1" applyBorder="1" applyAlignment="1" applyProtection="1">
      <alignment horizontal="left"/>
    </xf>
    <xf numFmtId="3" fontId="5" fillId="2" borderId="7" xfId="0" applyNumberFormat="1" applyFont="1" applyFill="1" applyBorder="1" applyAlignment="1" applyProtection="1">
      <alignment horizontal="left"/>
    </xf>
    <xf numFmtId="3" fontId="6" fillId="2" borderId="7" xfId="0" applyNumberFormat="1" applyFont="1" applyFill="1" applyBorder="1" applyAlignment="1" applyProtection="1"/>
    <xf numFmtId="3" fontId="6" fillId="2" borderId="8" xfId="0" applyNumberFormat="1" applyFont="1" applyFill="1" applyBorder="1" applyAlignment="1" applyProtection="1"/>
    <xf numFmtId="3" fontId="6" fillId="0" borderId="1" xfId="0" applyNumberFormat="1" applyFont="1" applyFill="1" applyBorder="1" applyAlignment="1" applyProtection="1">
      <alignment horizontal="left"/>
    </xf>
    <xf numFmtId="3" fontId="6" fillId="0" borderId="19" xfId="0" applyNumberFormat="1" applyFont="1" applyFill="1" applyBorder="1" applyAlignment="1" applyProtection="1">
      <alignment horizontal="center"/>
      <protection locked="0"/>
    </xf>
    <xf numFmtId="3" fontId="6" fillId="0" borderId="16" xfId="0" applyNumberFormat="1" applyFont="1" applyBorder="1" applyAlignment="1" applyProtection="1">
      <alignment horizontal="center"/>
      <protection locked="0"/>
    </xf>
    <xf numFmtId="3" fontId="6" fillId="0" borderId="35" xfId="0" applyNumberFormat="1" applyFont="1" applyBorder="1" applyAlignment="1" applyProtection="1">
      <alignment horizontal="center"/>
      <protection locked="0"/>
    </xf>
    <xf numFmtId="3" fontId="6" fillId="0" borderId="19" xfId="0" applyNumberFormat="1" applyFont="1" applyBorder="1" applyAlignment="1" applyProtection="1">
      <alignment horizontal="center"/>
      <protection locked="0"/>
    </xf>
    <xf numFmtId="3" fontId="6" fillId="0" borderId="9" xfId="0" applyNumberFormat="1" applyFont="1" applyBorder="1" applyAlignment="1" applyProtection="1">
      <alignment horizontal="center"/>
      <protection locked="0"/>
    </xf>
    <xf numFmtId="3" fontId="6" fillId="0" borderId="10" xfId="0" applyNumberFormat="1" applyFont="1" applyBorder="1" applyAlignment="1" applyProtection="1">
      <alignment horizontal="center"/>
      <protection locked="0"/>
    </xf>
    <xf numFmtId="3" fontId="6" fillId="0" borderId="10" xfId="0" applyNumberFormat="1" applyFont="1" applyBorder="1" applyAlignment="1" applyProtection="1">
      <alignment horizontal="center"/>
    </xf>
    <xf numFmtId="164" fontId="6" fillId="0" borderId="10" xfId="0" applyNumberFormat="1" applyFont="1" applyFill="1" applyBorder="1" applyAlignment="1" applyProtection="1">
      <alignment horizontal="center"/>
    </xf>
    <xf numFmtId="3" fontId="6" fillId="0" borderId="20" xfId="0" applyNumberFormat="1" applyFont="1" applyFill="1" applyBorder="1" applyAlignment="1" applyProtection="1">
      <alignment horizontal="center"/>
      <protection locked="0"/>
    </xf>
    <xf numFmtId="3" fontId="6" fillId="0" borderId="23" xfId="0" applyNumberFormat="1" applyFont="1" applyBorder="1" applyAlignment="1" applyProtection="1">
      <alignment horizontal="center"/>
      <protection locked="0"/>
    </xf>
    <xf numFmtId="3" fontId="6" fillId="0" borderId="36" xfId="0" applyNumberFormat="1" applyFont="1" applyBorder="1" applyAlignment="1" applyProtection="1">
      <alignment horizontal="center"/>
      <protection locked="0"/>
    </xf>
    <xf numFmtId="3" fontId="6" fillId="0" borderId="34" xfId="0" applyNumberFormat="1" applyFont="1" applyBorder="1" applyAlignment="1" applyProtection="1">
      <alignment horizontal="center"/>
      <protection locked="0"/>
    </xf>
    <xf numFmtId="3" fontId="6" fillId="0" borderId="17" xfId="0" applyNumberFormat="1" applyFont="1" applyBorder="1" applyAlignment="1" applyProtection="1">
      <alignment horizontal="center"/>
      <protection locked="0"/>
    </xf>
    <xf numFmtId="3" fontId="6" fillId="0" borderId="11" xfId="0" applyNumberFormat="1" applyFont="1" applyBorder="1" applyAlignment="1" applyProtection="1">
      <alignment horizontal="center"/>
      <protection locked="0"/>
    </xf>
    <xf numFmtId="3" fontId="6" fillId="0" borderId="11" xfId="0" applyNumberFormat="1" applyFont="1" applyBorder="1" applyAlignment="1" applyProtection="1">
      <alignment horizontal="center"/>
    </xf>
    <xf numFmtId="164" fontId="6" fillId="0" borderId="11" xfId="0" applyNumberFormat="1" applyFont="1" applyFill="1" applyBorder="1" applyAlignment="1" applyProtection="1">
      <alignment horizontal="center"/>
    </xf>
    <xf numFmtId="3" fontId="8" fillId="0" borderId="2" xfId="0" applyNumberFormat="1" applyFont="1" applyFill="1" applyBorder="1" applyAlignment="1" applyProtection="1">
      <alignment horizontal="left"/>
    </xf>
    <xf numFmtId="3" fontId="8" fillId="0" borderId="2" xfId="0" applyNumberFormat="1" applyFont="1" applyBorder="1" applyAlignment="1" applyProtection="1">
      <alignment horizontal="center"/>
    </xf>
    <xf numFmtId="10" fontId="8" fillId="0" borderId="2" xfId="0" applyNumberFormat="1" applyFont="1" applyBorder="1" applyAlignment="1" applyProtection="1">
      <alignment horizontal="center"/>
    </xf>
    <xf numFmtId="3" fontId="8" fillId="0" borderId="0" xfId="0" applyNumberFormat="1" applyFont="1" applyFill="1" applyBorder="1" applyAlignment="1" applyProtection="1">
      <alignment horizontal="left"/>
    </xf>
    <xf numFmtId="3" fontId="8" fillId="0" borderId="0" xfId="0" applyNumberFormat="1" applyFont="1" applyBorder="1" applyAlignment="1" applyProtection="1">
      <alignment horizontal="center"/>
    </xf>
    <xf numFmtId="3" fontId="8" fillId="0" borderId="0" xfId="0" applyNumberFormat="1" applyFont="1" applyFill="1" applyBorder="1" applyAlignment="1" applyProtection="1">
      <protection locked="0"/>
    </xf>
    <xf numFmtId="0" fontId="6" fillId="0" borderId="12" xfId="0" applyFont="1" applyFill="1" applyBorder="1" applyAlignment="1" applyProtection="1">
      <alignment horizontal="left"/>
    </xf>
    <xf numFmtId="0" fontId="5" fillId="0" borderId="24" xfId="0" applyFont="1" applyFill="1" applyBorder="1" applyAlignment="1" applyProtection="1"/>
    <xf numFmtId="0" fontId="5" fillId="0" borderId="25" xfId="0" applyFont="1" applyFill="1" applyBorder="1" applyAlignment="1" applyProtection="1"/>
    <xf numFmtId="0" fontId="5" fillId="0" borderId="26" xfId="0" applyFont="1" applyFill="1" applyBorder="1" applyAlignment="1" applyProtection="1"/>
    <xf numFmtId="0" fontId="5" fillId="0" borderId="13" xfId="0" applyFont="1" applyFill="1" applyBorder="1" applyAlignment="1" applyProtection="1"/>
    <xf numFmtId="0" fontId="5" fillId="0" borderId="14" xfId="0" applyFont="1" applyFill="1" applyBorder="1" applyAlignment="1" applyProtection="1"/>
    <xf numFmtId="0" fontId="7" fillId="0" borderId="13" xfId="0" applyFont="1" applyBorder="1"/>
    <xf numFmtId="0" fontId="9" fillId="0" borderId="15" xfId="0" applyFont="1" applyBorder="1" applyAlignment="1">
      <alignment horizontal="center" vertical="center"/>
    </xf>
    <xf numFmtId="3" fontId="10" fillId="0" borderId="19" xfId="0" applyNumberFormat="1" applyFont="1" applyFill="1" applyBorder="1" applyAlignment="1" applyProtection="1">
      <alignment horizontal="center"/>
      <protection locked="0"/>
    </xf>
    <xf numFmtId="3" fontId="6" fillId="0" borderId="21" xfId="0" applyNumberFormat="1" applyFont="1" applyFill="1" applyBorder="1" applyAlignment="1" applyProtection="1">
      <alignment horizontal="center"/>
      <protection locked="0"/>
    </xf>
    <xf numFmtId="3" fontId="6" fillId="0" borderId="16" xfId="0" applyNumberFormat="1" applyFont="1" applyFill="1" applyBorder="1" applyAlignment="1" applyProtection="1">
      <alignment horizontal="center"/>
      <protection locked="0"/>
    </xf>
    <xf numFmtId="3" fontId="6" fillId="0" borderId="30" xfId="0" applyNumberFormat="1" applyFont="1" applyFill="1" applyBorder="1" applyAlignment="1" applyProtection="1">
      <alignment horizontal="center"/>
      <protection locked="0"/>
    </xf>
    <xf numFmtId="3" fontId="6" fillId="0" borderId="22" xfId="0" applyNumberFormat="1" applyFont="1" applyFill="1" applyBorder="1" applyAlignment="1" applyProtection="1">
      <alignment horizontal="center"/>
      <protection locked="0"/>
    </xf>
    <xf numFmtId="3" fontId="6" fillId="0" borderId="33" xfId="0" applyNumberFormat="1" applyFont="1" applyFill="1" applyBorder="1" applyAlignment="1" applyProtection="1">
      <alignment horizontal="center"/>
      <protection locked="0"/>
    </xf>
    <xf numFmtId="3" fontId="6" fillId="0" borderId="31" xfId="0" applyNumberFormat="1" applyFont="1" applyFill="1" applyBorder="1" applyAlignment="1" applyProtection="1">
      <alignment horizontal="center"/>
      <protection locked="0"/>
    </xf>
    <xf numFmtId="3" fontId="6" fillId="0" borderId="23" xfId="0" applyNumberFormat="1" applyFont="1" applyFill="1" applyBorder="1" applyAlignment="1" applyProtection="1">
      <alignment horizontal="center"/>
      <protection locked="0"/>
    </xf>
    <xf numFmtId="3" fontId="6" fillId="0" borderId="32" xfId="0" applyNumberFormat="1" applyFont="1" applyFill="1" applyBorder="1" applyAlignment="1" applyProtection="1">
      <alignment horizontal="center"/>
      <protection locked="0"/>
    </xf>
    <xf numFmtId="3" fontId="6" fillId="0" borderId="28" xfId="0" applyNumberFormat="1" applyFont="1" applyFill="1" applyBorder="1" applyAlignment="1" applyProtection="1">
      <alignment horizontal="center"/>
      <protection locked="0"/>
    </xf>
    <xf numFmtId="3" fontId="6" fillId="0" borderId="28" xfId="0" applyNumberFormat="1" applyFont="1" applyBorder="1" applyAlignment="1" applyProtection="1">
      <alignment horizontal="center"/>
      <protection locked="0"/>
    </xf>
    <xf numFmtId="3" fontId="6" fillId="0" borderId="29" xfId="0" applyNumberFormat="1" applyFont="1" applyBorder="1" applyAlignment="1" applyProtection="1">
      <alignment horizontal="center"/>
      <protection locked="0"/>
    </xf>
    <xf numFmtId="3" fontId="8" fillId="0" borderId="18" xfId="0" applyNumberFormat="1" applyFont="1" applyBorder="1" applyAlignment="1" applyProtection="1">
      <alignment horizontal="center"/>
    </xf>
    <xf numFmtId="3" fontId="1" fillId="0" borderId="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textRotation="90"/>
    </xf>
    <xf numFmtId="0" fontId="1" fillId="0" borderId="12" xfId="0" applyFont="1" applyBorder="1" applyAlignment="1">
      <alignment horizontal="center" vertical="center" textRotation="90" wrapText="1"/>
    </xf>
    <xf numFmtId="1" fontId="1" fillId="0" borderId="12" xfId="0" applyNumberFormat="1" applyFont="1" applyBorder="1" applyAlignment="1">
      <alignment horizontal="center" vertical="center" textRotation="90" wrapText="1"/>
    </xf>
    <xf numFmtId="3" fontId="2" fillId="2" borderId="41" xfId="0" applyNumberFormat="1" applyFont="1" applyFill="1" applyBorder="1" applyAlignment="1">
      <alignment horizontal="left"/>
    </xf>
    <xf numFmtId="3" fontId="1" fillId="2" borderId="42" xfId="0" applyNumberFormat="1" applyFont="1" applyFill="1" applyBorder="1"/>
    <xf numFmtId="3" fontId="1" fillId="2" borderId="18" xfId="0" applyNumberFormat="1" applyFont="1" applyFill="1" applyBorder="1"/>
    <xf numFmtId="3" fontId="1" fillId="0" borderId="2" xfId="0" applyNumberFormat="1" applyFont="1" applyBorder="1" applyAlignment="1" applyProtection="1">
      <alignment horizontal="center"/>
      <protection locked="0"/>
    </xf>
    <xf numFmtId="164" fontId="1" fillId="0" borderId="2" xfId="0" applyNumberFormat="1" applyFont="1" applyBorder="1" applyAlignment="1">
      <alignment horizontal="center"/>
    </xf>
    <xf numFmtId="0" fontId="5" fillId="0" borderId="14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27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5" fillId="0" borderId="4" xfId="0" applyFont="1" applyFill="1" applyBorder="1" applyAlignment="1" applyProtection="1">
      <alignment horizontal="center"/>
    </xf>
    <xf numFmtId="0" fontId="5" fillId="0" borderId="5" xfId="0" applyFont="1" applyFill="1" applyBorder="1" applyAlignment="1" applyProtection="1">
      <alignment horizontal="center"/>
    </xf>
    <xf numFmtId="0" fontId="5" fillId="0" borderId="24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/>
    </xf>
    <xf numFmtId="0" fontId="6" fillId="0" borderId="5" xfId="0" applyFont="1" applyFill="1" applyBorder="1" applyAlignment="1" applyProtection="1">
      <alignment horizontal="center"/>
    </xf>
    <xf numFmtId="0" fontId="6" fillId="0" borderId="24" xfId="0" applyFont="1" applyFill="1" applyBorder="1" applyAlignment="1" applyProtection="1">
      <alignment horizontal="center"/>
    </xf>
    <xf numFmtId="0" fontId="6" fillId="0" borderId="25" xfId="0" applyFont="1" applyFill="1" applyBorder="1" applyAlignment="1" applyProtection="1">
      <alignment horizontal="center"/>
    </xf>
    <xf numFmtId="0" fontId="6" fillId="0" borderId="26" xfId="0" applyFont="1" applyFill="1" applyBorder="1" applyAlignment="1" applyProtection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3"/>
  <sheetViews>
    <sheetView zoomScaleNormal="100" zoomScaleSheetLayoutView="100" workbookViewId="0">
      <selection activeCell="X26" sqref="X26"/>
    </sheetView>
  </sheetViews>
  <sheetFormatPr defaultColWidth="9.15234375" defaultRowHeight="12.9" x14ac:dyDescent="0.35"/>
  <cols>
    <col min="1" max="1" width="12" style="4" customWidth="1"/>
    <col min="2" max="2" width="6.3828125" style="4" customWidth="1"/>
    <col min="3" max="13" width="6.3828125" style="9" customWidth="1"/>
    <col min="14" max="17" width="6.3828125" style="1" customWidth="1"/>
    <col min="18" max="18" width="8" style="1" customWidth="1"/>
    <col min="19" max="16384" width="9.15234375" style="1"/>
  </cols>
  <sheetData>
    <row r="1" spans="1:18" ht="12.9" customHeight="1" x14ac:dyDescent="0.4">
      <c r="A1" s="115" t="s">
        <v>66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7"/>
      <c r="N1" s="124"/>
      <c r="O1" s="125"/>
      <c r="P1" s="125"/>
      <c r="Q1" s="125"/>
      <c r="R1" s="126"/>
    </row>
    <row r="2" spans="1:18" s="7" customFormat="1" ht="15.45" x14ac:dyDescent="0.4">
      <c r="A2" s="118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20"/>
      <c r="N2" s="109" t="s">
        <v>2</v>
      </c>
      <c r="O2" s="110"/>
      <c r="P2" s="110"/>
      <c r="Q2" s="110"/>
      <c r="R2" s="111"/>
    </row>
    <row r="3" spans="1:18" s="7" customFormat="1" ht="15.45" x14ac:dyDescent="0.4">
      <c r="A3" s="118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20"/>
      <c r="N3" s="109" t="s">
        <v>3</v>
      </c>
      <c r="O3" s="110"/>
      <c r="P3" s="110"/>
      <c r="Q3" s="110"/>
      <c r="R3" s="111"/>
    </row>
    <row r="4" spans="1:18" ht="13.5" customHeight="1" x14ac:dyDescent="0.4">
      <c r="A4" s="45"/>
      <c r="B4" s="46" t="s">
        <v>1</v>
      </c>
      <c r="C4" s="46" t="s">
        <v>1</v>
      </c>
      <c r="D4" s="46" t="s">
        <v>1</v>
      </c>
      <c r="E4" s="46" t="s">
        <v>1</v>
      </c>
      <c r="F4" s="46" t="s">
        <v>1</v>
      </c>
      <c r="G4" s="46" t="s">
        <v>1</v>
      </c>
      <c r="H4" s="46" t="s">
        <v>10</v>
      </c>
      <c r="I4" s="46" t="s">
        <v>10</v>
      </c>
      <c r="J4" s="46" t="s">
        <v>10</v>
      </c>
      <c r="K4" s="46" t="s">
        <v>10</v>
      </c>
      <c r="L4" s="46" t="s">
        <v>10</v>
      </c>
      <c r="M4" s="46" t="s">
        <v>10</v>
      </c>
      <c r="N4" s="121"/>
      <c r="O4" s="122"/>
      <c r="P4" s="122"/>
      <c r="Q4" s="122"/>
      <c r="R4" s="123"/>
    </row>
    <row r="5" spans="1:18" s="2" customFormat="1" ht="132.44999999999999" thickBot="1" x14ac:dyDescent="0.4">
      <c r="A5" s="47" t="s">
        <v>4</v>
      </c>
      <c r="B5" s="48" t="s">
        <v>27</v>
      </c>
      <c r="C5" s="48" t="s">
        <v>28</v>
      </c>
      <c r="D5" s="48" t="s">
        <v>29</v>
      </c>
      <c r="E5" s="48" t="s">
        <v>30</v>
      </c>
      <c r="F5" s="48" t="s">
        <v>31</v>
      </c>
      <c r="G5" s="48" t="s">
        <v>32</v>
      </c>
      <c r="H5" s="48" t="s">
        <v>33</v>
      </c>
      <c r="I5" s="48" t="s">
        <v>34</v>
      </c>
      <c r="J5" s="48" t="s">
        <v>48</v>
      </c>
      <c r="K5" s="48" t="s">
        <v>35</v>
      </c>
      <c r="L5" s="48" t="s">
        <v>11</v>
      </c>
      <c r="M5" s="48" t="s">
        <v>36</v>
      </c>
      <c r="N5" s="49" t="s">
        <v>5</v>
      </c>
      <c r="O5" s="49" t="s">
        <v>6</v>
      </c>
      <c r="P5" s="49" t="s">
        <v>8</v>
      </c>
      <c r="Q5" s="49" t="s">
        <v>9</v>
      </c>
      <c r="R5" s="50" t="s">
        <v>7</v>
      </c>
    </row>
    <row r="6" spans="1:18" s="3" customFormat="1" ht="15.9" thickBot="1" x14ac:dyDescent="0.45">
      <c r="A6" s="51"/>
      <c r="B6" s="52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4"/>
    </row>
    <row r="7" spans="1:18" s="3" customFormat="1" ht="15.45" x14ac:dyDescent="0.4">
      <c r="A7" s="55" t="s">
        <v>37</v>
      </c>
      <c r="B7" s="56">
        <v>0</v>
      </c>
      <c r="C7" s="57">
        <v>1</v>
      </c>
      <c r="D7" s="57">
        <v>2</v>
      </c>
      <c r="E7" s="57">
        <v>202</v>
      </c>
      <c r="F7" s="57">
        <v>2</v>
      </c>
      <c r="G7" s="58">
        <v>1</v>
      </c>
      <c r="H7" s="59">
        <v>0</v>
      </c>
      <c r="I7" s="57">
        <v>0</v>
      </c>
      <c r="J7" s="57">
        <v>0</v>
      </c>
      <c r="K7" s="57">
        <v>0</v>
      </c>
      <c r="L7" s="57">
        <v>0</v>
      </c>
      <c r="M7" s="57">
        <v>0</v>
      </c>
      <c r="N7" s="60">
        <v>512</v>
      </c>
      <c r="O7" s="61">
        <v>19</v>
      </c>
      <c r="P7" s="62">
        <f t="shared" ref="P7:P15" si="0">IF(N7&lt;&gt;0,N7+O7,"")</f>
        <v>531</v>
      </c>
      <c r="Q7" s="61">
        <v>241</v>
      </c>
      <c r="R7" s="63">
        <f>IF(N7&lt;&gt;0,Q7/P7,"")</f>
        <v>0.45386064030131829</v>
      </c>
    </row>
    <row r="8" spans="1:18" s="3" customFormat="1" ht="15.45" x14ac:dyDescent="0.4">
      <c r="A8" s="55" t="s">
        <v>38</v>
      </c>
      <c r="B8" s="64">
        <v>0</v>
      </c>
      <c r="C8" s="65">
        <v>0</v>
      </c>
      <c r="D8" s="65">
        <v>0</v>
      </c>
      <c r="E8" s="65">
        <v>29</v>
      </c>
      <c r="F8" s="65">
        <v>1</v>
      </c>
      <c r="G8" s="66">
        <v>0</v>
      </c>
      <c r="H8" s="67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8">
        <v>62</v>
      </c>
      <c r="O8" s="69">
        <v>2</v>
      </c>
      <c r="P8" s="70">
        <f t="shared" si="0"/>
        <v>64</v>
      </c>
      <c r="Q8" s="69">
        <v>32</v>
      </c>
      <c r="R8" s="71">
        <f t="shared" ref="R8:R16" si="1">IF(N8&lt;&gt;0,Q8/P8,"")</f>
        <v>0.5</v>
      </c>
    </row>
    <row r="9" spans="1:18" s="3" customFormat="1" ht="15.45" x14ac:dyDescent="0.4">
      <c r="A9" s="55" t="s">
        <v>39</v>
      </c>
      <c r="B9" s="64">
        <v>1</v>
      </c>
      <c r="C9" s="65">
        <v>1</v>
      </c>
      <c r="D9" s="65">
        <v>0</v>
      </c>
      <c r="E9" s="65">
        <v>182</v>
      </c>
      <c r="F9" s="65">
        <v>7</v>
      </c>
      <c r="G9" s="66">
        <v>7</v>
      </c>
      <c r="H9" s="67">
        <v>1</v>
      </c>
      <c r="I9" s="65">
        <v>0</v>
      </c>
      <c r="J9" s="65">
        <v>3</v>
      </c>
      <c r="K9" s="65">
        <v>0</v>
      </c>
      <c r="L9" s="65">
        <v>0</v>
      </c>
      <c r="M9" s="65">
        <v>2</v>
      </c>
      <c r="N9" s="68">
        <v>711</v>
      </c>
      <c r="O9" s="69">
        <v>14</v>
      </c>
      <c r="P9" s="70">
        <f t="shared" si="0"/>
        <v>725</v>
      </c>
      <c r="Q9" s="69">
        <v>244</v>
      </c>
      <c r="R9" s="71">
        <f t="shared" si="1"/>
        <v>0.33655172413793105</v>
      </c>
    </row>
    <row r="10" spans="1:18" s="8" customFormat="1" ht="15.45" x14ac:dyDescent="0.4">
      <c r="A10" s="55" t="s">
        <v>40</v>
      </c>
      <c r="B10" s="64">
        <v>0</v>
      </c>
      <c r="C10" s="65">
        <v>2</v>
      </c>
      <c r="D10" s="65">
        <v>1</v>
      </c>
      <c r="E10" s="65">
        <v>77</v>
      </c>
      <c r="F10" s="65">
        <v>3</v>
      </c>
      <c r="G10" s="66">
        <v>1</v>
      </c>
      <c r="H10" s="67">
        <v>0</v>
      </c>
      <c r="I10" s="65">
        <v>0</v>
      </c>
      <c r="J10" s="65">
        <v>0</v>
      </c>
      <c r="K10" s="65">
        <v>0</v>
      </c>
      <c r="L10" s="65">
        <v>0</v>
      </c>
      <c r="M10" s="65">
        <v>0</v>
      </c>
      <c r="N10" s="68">
        <v>380</v>
      </c>
      <c r="O10" s="69">
        <v>20</v>
      </c>
      <c r="P10" s="70">
        <f t="shared" si="0"/>
        <v>400</v>
      </c>
      <c r="Q10" s="69">
        <v>111</v>
      </c>
      <c r="R10" s="71">
        <f t="shared" si="1"/>
        <v>0.27750000000000002</v>
      </c>
    </row>
    <row r="11" spans="1:18" s="8" customFormat="1" ht="15.45" x14ac:dyDescent="0.4">
      <c r="A11" s="55" t="s">
        <v>41</v>
      </c>
      <c r="B11" s="64">
        <v>0</v>
      </c>
      <c r="C11" s="65">
        <v>1</v>
      </c>
      <c r="D11" s="65">
        <v>0</v>
      </c>
      <c r="E11" s="65">
        <v>114</v>
      </c>
      <c r="F11" s="65">
        <v>3</v>
      </c>
      <c r="G11" s="66">
        <v>2</v>
      </c>
      <c r="H11" s="67">
        <v>0</v>
      </c>
      <c r="I11" s="65">
        <v>1</v>
      </c>
      <c r="J11" s="65">
        <v>0</v>
      </c>
      <c r="K11" s="65">
        <v>0</v>
      </c>
      <c r="L11" s="65">
        <v>0</v>
      </c>
      <c r="M11" s="65">
        <v>0</v>
      </c>
      <c r="N11" s="68">
        <v>634</v>
      </c>
      <c r="O11" s="69">
        <v>18</v>
      </c>
      <c r="P11" s="70">
        <f t="shared" si="0"/>
        <v>652</v>
      </c>
      <c r="Q11" s="69">
        <v>159</v>
      </c>
      <c r="R11" s="71">
        <f t="shared" si="1"/>
        <v>0.24386503067484663</v>
      </c>
    </row>
    <row r="12" spans="1:18" s="8" customFormat="1" ht="15.45" x14ac:dyDescent="0.4">
      <c r="A12" s="55" t="s">
        <v>42</v>
      </c>
      <c r="B12" s="64">
        <v>0</v>
      </c>
      <c r="C12" s="65">
        <v>1</v>
      </c>
      <c r="D12" s="65">
        <v>3</v>
      </c>
      <c r="E12" s="65">
        <v>111</v>
      </c>
      <c r="F12" s="65">
        <v>0</v>
      </c>
      <c r="G12" s="66">
        <v>2</v>
      </c>
      <c r="H12" s="67">
        <v>0</v>
      </c>
      <c r="I12" s="65">
        <v>0</v>
      </c>
      <c r="J12" s="65">
        <v>0</v>
      </c>
      <c r="K12" s="65">
        <v>0</v>
      </c>
      <c r="L12" s="65">
        <v>0</v>
      </c>
      <c r="M12" s="65">
        <v>0</v>
      </c>
      <c r="N12" s="68">
        <v>596</v>
      </c>
      <c r="O12" s="69">
        <v>3</v>
      </c>
      <c r="P12" s="70">
        <f t="shared" si="0"/>
        <v>599</v>
      </c>
      <c r="Q12" s="69">
        <v>151</v>
      </c>
      <c r="R12" s="71">
        <f t="shared" si="1"/>
        <v>0.25208681135225375</v>
      </c>
    </row>
    <row r="13" spans="1:18" s="8" customFormat="1" ht="15.45" x14ac:dyDescent="0.4">
      <c r="A13" s="55" t="s">
        <v>43</v>
      </c>
      <c r="B13" s="64">
        <v>0</v>
      </c>
      <c r="C13" s="65">
        <v>0</v>
      </c>
      <c r="D13" s="65">
        <v>0</v>
      </c>
      <c r="E13" s="65">
        <v>70</v>
      </c>
      <c r="F13" s="65">
        <v>0</v>
      </c>
      <c r="G13" s="66">
        <v>2</v>
      </c>
      <c r="H13" s="67">
        <v>0</v>
      </c>
      <c r="I13" s="65">
        <v>0</v>
      </c>
      <c r="J13" s="65">
        <v>0</v>
      </c>
      <c r="K13" s="65">
        <v>0</v>
      </c>
      <c r="L13" s="65">
        <v>0</v>
      </c>
      <c r="M13" s="65">
        <v>0</v>
      </c>
      <c r="N13" s="68">
        <v>377</v>
      </c>
      <c r="O13" s="69">
        <v>5</v>
      </c>
      <c r="P13" s="70">
        <f t="shared" si="0"/>
        <v>382</v>
      </c>
      <c r="Q13" s="69">
        <v>95</v>
      </c>
      <c r="R13" s="71">
        <f t="shared" si="1"/>
        <v>0.2486910994764398</v>
      </c>
    </row>
    <row r="14" spans="1:18" s="8" customFormat="1" ht="15.45" x14ac:dyDescent="0.4">
      <c r="A14" s="55" t="s">
        <v>44</v>
      </c>
      <c r="B14" s="64">
        <v>2</v>
      </c>
      <c r="C14" s="65">
        <v>1</v>
      </c>
      <c r="D14" s="65">
        <v>0</v>
      </c>
      <c r="E14" s="65">
        <v>96</v>
      </c>
      <c r="F14" s="65">
        <v>3</v>
      </c>
      <c r="G14" s="66">
        <v>1</v>
      </c>
      <c r="H14" s="67">
        <v>0</v>
      </c>
      <c r="I14" s="65">
        <v>0</v>
      </c>
      <c r="J14" s="65">
        <v>0</v>
      </c>
      <c r="K14" s="65">
        <v>0</v>
      </c>
      <c r="L14" s="65">
        <v>0</v>
      </c>
      <c r="M14" s="65">
        <v>0</v>
      </c>
      <c r="N14" s="68">
        <v>357</v>
      </c>
      <c r="O14" s="69">
        <v>1</v>
      </c>
      <c r="P14" s="70">
        <f t="shared" si="0"/>
        <v>358</v>
      </c>
      <c r="Q14" s="69">
        <v>114</v>
      </c>
      <c r="R14" s="71">
        <f t="shared" si="1"/>
        <v>0.31843575418994413</v>
      </c>
    </row>
    <row r="15" spans="1:18" s="8" customFormat="1" ht="15.45" x14ac:dyDescent="0.4">
      <c r="A15" s="55" t="s">
        <v>45</v>
      </c>
      <c r="B15" s="64">
        <v>0</v>
      </c>
      <c r="C15" s="65">
        <v>0</v>
      </c>
      <c r="D15" s="65">
        <v>0</v>
      </c>
      <c r="E15" s="65">
        <v>26</v>
      </c>
      <c r="F15" s="65">
        <v>0</v>
      </c>
      <c r="G15" s="66">
        <v>0</v>
      </c>
      <c r="H15" s="67">
        <v>0</v>
      </c>
      <c r="I15" s="65">
        <v>0</v>
      </c>
      <c r="J15" s="65">
        <v>0</v>
      </c>
      <c r="K15" s="65">
        <v>0</v>
      </c>
      <c r="L15" s="65">
        <v>0</v>
      </c>
      <c r="M15" s="65">
        <v>0</v>
      </c>
      <c r="N15" s="68">
        <v>34</v>
      </c>
      <c r="O15" s="69">
        <v>2</v>
      </c>
      <c r="P15" s="70">
        <f t="shared" si="0"/>
        <v>36</v>
      </c>
      <c r="Q15" s="69">
        <v>27</v>
      </c>
      <c r="R15" s="71">
        <f t="shared" si="1"/>
        <v>0.75</v>
      </c>
    </row>
    <row r="16" spans="1:18" ht="15.45" x14ac:dyDescent="0.4">
      <c r="A16" s="72" t="s">
        <v>0</v>
      </c>
      <c r="B16" s="73">
        <f t="shared" ref="B16:P16" si="2">SUM(B7:B15)</f>
        <v>3</v>
      </c>
      <c r="C16" s="73">
        <f t="shared" si="2"/>
        <v>7</v>
      </c>
      <c r="D16" s="73">
        <f t="shared" si="2"/>
        <v>6</v>
      </c>
      <c r="E16" s="73">
        <f t="shared" si="2"/>
        <v>907</v>
      </c>
      <c r="F16" s="73">
        <f t="shared" si="2"/>
        <v>19</v>
      </c>
      <c r="G16" s="73">
        <f t="shared" si="2"/>
        <v>16</v>
      </c>
      <c r="H16" s="73">
        <f t="shared" si="2"/>
        <v>1</v>
      </c>
      <c r="I16" s="73">
        <f t="shared" si="2"/>
        <v>1</v>
      </c>
      <c r="J16" s="73">
        <f t="shared" si="2"/>
        <v>3</v>
      </c>
      <c r="K16" s="73">
        <f t="shared" si="2"/>
        <v>0</v>
      </c>
      <c r="L16" s="73">
        <f t="shared" si="2"/>
        <v>0</v>
      </c>
      <c r="M16" s="73">
        <f t="shared" si="2"/>
        <v>2</v>
      </c>
      <c r="N16" s="73">
        <f t="shared" si="2"/>
        <v>3663</v>
      </c>
      <c r="O16" s="73">
        <f t="shared" si="2"/>
        <v>84</v>
      </c>
      <c r="P16" s="73">
        <f t="shared" si="2"/>
        <v>3747</v>
      </c>
      <c r="Q16" s="73">
        <f>SUM(Q7:Q15)</f>
        <v>1174</v>
      </c>
      <c r="R16" s="74">
        <f t="shared" si="1"/>
        <v>0.31331732052308514</v>
      </c>
    </row>
    <row r="17" spans="1:18" ht="15.45" x14ac:dyDescent="0.4">
      <c r="A17" s="75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7"/>
      <c r="O17" s="77"/>
      <c r="P17" s="77"/>
      <c r="Q17" s="77"/>
      <c r="R17" s="77"/>
    </row>
    <row r="18" spans="1:18" ht="15.45" x14ac:dyDescent="0.4">
      <c r="A18" s="78"/>
      <c r="B18" s="79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1"/>
    </row>
    <row r="19" spans="1:18" ht="15.45" x14ac:dyDescent="0.4">
      <c r="A19" s="82"/>
      <c r="B19" s="109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1"/>
    </row>
    <row r="20" spans="1:18" ht="15.45" x14ac:dyDescent="0.4">
      <c r="A20" s="83"/>
      <c r="B20" s="112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4"/>
    </row>
    <row r="21" spans="1:18" ht="15.45" x14ac:dyDescent="0.4">
      <c r="A21" s="84"/>
      <c r="B21" s="46" t="s">
        <v>12</v>
      </c>
      <c r="C21" s="46" t="s">
        <v>12</v>
      </c>
      <c r="D21" s="46" t="s">
        <v>12</v>
      </c>
      <c r="E21" s="46" t="s">
        <v>12</v>
      </c>
      <c r="F21" s="46" t="s">
        <v>12</v>
      </c>
      <c r="G21" s="46" t="s">
        <v>12</v>
      </c>
      <c r="H21" s="46" t="s">
        <v>12</v>
      </c>
      <c r="I21" s="46" t="s">
        <v>12</v>
      </c>
      <c r="J21" s="46" t="s">
        <v>12</v>
      </c>
      <c r="K21" s="46" t="s">
        <v>12</v>
      </c>
      <c r="L21" s="46" t="s">
        <v>12</v>
      </c>
      <c r="M21" s="46" t="s">
        <v>12</v>
      </c>
      <c r="N21" s="46" t="s">
        <v>12</v>
      </c>
      <c r="O21" s="46" t="s">
        <v>12</v>
      </c>
      <c r="P21" s="46" t="s">
        <v>12</v>
      </c>
      <c r="Q21" s="46" t="s">
        <v>12</v>
      </c>
      <c r="R21" s="46" t="s">
        <v>12</v>
      </c>
    </row>
    <row r="22" spans="1:18" ht="99.9" thickBot="1" x14ac:dyDescent="0.4">
      <c r="A22" s="85" t="s">
        <v>4</v>
      </c>
      <c r="B22" s="48" t="s">
        <v>13</v>
      </c>
      <c r="C22" s="48" t="s">
        <v>46</v>
      </c>
      <c r="D22" s="48" t="s">
        <v>14</v>
      </c>
      <c r="E22" s="48" t="s">
        <v>15</v>
      </c>
      <c r="F22" s="48" t="s">
        <v>16</v>
      </c>
      <c r="G22" s="48" t="s">
        <v>17</v>
      </c>
      <c r="H22" s="48" t="s">
        <v>49</v>
      </c>
      <c r="I22" s="48" t="s">
        <v>18</v>
      </c>
      <c r="J22" s="48" t="s">
        <v>47</v>
      </c>
      <c r="K22" s="48" t="s">
        <v>19</v>
      </c>
      <c r="L22" s="48" t="s">
        <v>20</v>
      </c>
      <c r="M22" s="48" t="s">
        <v>21</v>
      </c>
      <c r="N22" s="48" t="s">
        <v>22</v>
      </c>
      <c r="O22" s="48" t="s">
        <v>23</v>
      </c>
      <c r="P22" s="48" t="s">
        <v>24</v>
      </c>
      <c r="Q22" s="48" t="s">
        <v>25</v>
      </c>
      <c r="R22" s="48" t="s">
        <v>26</v>
      </c>
    </row>
    <row r="23" spans="1:18" ht="15.9" thickBot="1" x14ac:dyDescent="0.45">
      <c r="A23" s="51"/>
      <c r="B23" s="52"/>
      <c r="C23" s="52"/>
      <c r="D23" s="52"/>
      <c r="E23" s="52"/>
      <c r="F23" s="52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4"/>
    </row>
    <row r="24" spans="1:18" ht="15.45" x14ac:dyDescent="0.4">
      <c r="A24" s="55" t="s">
        <v>37</v>
      </c>
      <c r="B24" s="86">
        <v>0</v>
      </c>
      <c r="C24" s="87">
        <v>2</v>
      </c>
      <c r="D24" s="88">
        <v>1</v>
      </c>
      <c r="E24" s="89">
        <v>0</v>
      </c>
      <c r="F24" s="88">
        <v>0</v>
      </c>
      <c r="G24" s="57">
        <v>0</v>
      </c>
      <c r="H24" s="57">
        <v>0</v>
      </c>
      <c r="I24" s="57">
        <v>0</v>
      </c>
      <c r="J24" s="57">
        <v>0</v>
      </c>
      <c r="K24" s="57">
        <v>1</v>
      </c>
      <c r="L24" s="57">
        <v>0</v>
      </c>
      <c r="M24" s="57">
        <v>0</v>
      </c>
      <c r="N24" s="57">
        <v>6</v>
      </c>
      <c r="O24" s="57">
        <v>0</v>
      </c>
      <c r="P24" s="57">
        <v>0</v>
      </c>
      <c r="Q24" s="57">
        <v>0</v>
      </c>
      <c r="R24" s="61">
        <v>0</v>
      </c>
    </row>
    <row r="25" spans="1:18" ht="15.45" x14ac:dyDescent="0.4">
      <c r="A25" s="55" t="s">
        <v>38</v>
      </c>
      <c r="B25" s="64">
        <v>0</v>
      </c>
      <c r="C25" s="90">
        <v>1</v>
      </c>
      <c r="D25" s="91">
        <v>0</v>
      </c>
      <c r="E25" s="92">
        <v>0</v>
      </c>
      <c r="F25" s="93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5">
        <v>0</v>
      </c>
      <c r="O25" s="65">
        <v>0</v>
      </c>
      <c r="P25" s="65">
        <v>0</v>
      </c>
      <c r="Q25" s="65">
        <v>0</v>
      </c>
      <c r="R25" s="69">
        <v>0</v>
      </c>
    </row>
    <row r="26" spans="1:18" ht="15.45" x14ac:dyDescent="0.4">
      <c r="A26" s="55" t="s">
        <v>39</v>
      </c>
      <c r="B26" s="64">
        <v>0</v>
      </c>
      <c r="C26" s="90">
        <v>7</v>
      </c>
      <c r="D26" s="91">
        <v>0</v>
      </c>
      <c r="E26" s="92">
        <v>0</v>
      </c>
      <c r="F26" s="93">
        <v>0</v>
      </c>
      <c r="G26" s="65">
        <v>0</v>
      </c>
      <c r="H26" s="65">
        <v>0</v>
      </c>
      <c r="I26" s="65">
        <v>0</v>
      </c>
      <c r="J26" s="65">
        <v>0</v>
      </c>
      <c r="K26" s="65">
        <v>0</v>
      </c>
      <c r="L26" s="65">
        <v>0</v>
      </c>
      <c r="M26" s="65">
        <v>0</v>
      </c>
      <c r="N26" s="65">
        <v>2</v>
      </c>
      <c r="O26" s="65">
        <v>0</v>
      </c>
      <c r="P26" s="65">
        <v>0</v>
      </c>
      <c r="Q26" s="65">
        <v>0</v>
      </c>
      <c r="R26" s="69">
        <v>0</v>
      </c>
    </row>
    <row r="27" spans="1:18" ht="15.45" x14ac:dyDescent="0.4">
      <c r="A27" s="55" t="s">
        <v>40</v>
      </c>
      <c r="B27" s="64">
        <v>0</v>
      </c>
      <c r="C27" s="90">
        <v>5</v>
      </c>
      <c r="D27" s="91">
        <v>0</v>
      </c>
      <c r="E27" s="92">
        <v>0</v>
      </c>
      <c r="F27" s="93">
        <v>0</v>
      </c>
      <c r="G27" s="65">
        <v>0</v>
      </c>
      <c r="H27" s="65">
        <v>0</v>
      </c>
      <c r="I27" s="65">
        <v>0</v>
      </c>
      <c r="J27" s="65">
        <v>0</v>
      </c>
      <c r="K27" s="65">
        <v>0</v>
      </c>
      <c r="L27" s="65">
        <v>0</v>
      </c>
      <c r="M27" s="65">
        <v>0</v>
      </c>
      <c r="N27" s="65">
        <v>8</v>
      </c>
      <c r="O27" s="65">
        <v>0</v>
      </c>
      <c r="P27" s="65">
        <v>0</v>
      </c>
      <c r="Q27" s="65">
        <v>0</v>
      </c>
      <c r="R27" s="69">
        <v>0</v>
      </c>
    </row>
    <row r="28" spans="1:18" ht="15.45" x14ac:dyDescent="0.4">
      <c r="A28" s="55" t="s">
        <v>41</v>
      </c>
      <c r="B28" s="64">
        <v>0</v>
      </c>
      <c r="C28" s="90">
        <v>16</v>
      </c>
      <c r="D28" s="91">
        <v>1</v>
      </c>
      <c r="E28" s="92">
        <v>0</v>
      </c>
      <c r="F28" s="93">
        <v>0</v>
      </c>
      <c r="G28" s="65">
        <v>1</v>
      </c>
      <c r="H28" s="65">
        <v>0</v>
      </c>
      <c r="I28" s="65">
        <v>0</v>
      </c>
      <c r="J28" s="65">
        <v>0</v>
      </c>
      <c r="K28" s="65">
        <v>0</v>
      </c>
      <c r="L28" s="65">
        <v>0</v>
      </c>
      <c r="M28" s="65">
        <v>0</v>
      </c>
      <c r="N28" s="65">
        <v>12</v>
      </c>
      <c r="O28" s="65">
        <v>0</v>
      </c>
      <c r="P28" s="65">
        <v>1</v>
      </c>
      <c r="Q28" s="65">
        <v>0</v>
      </c>
      <c r="R28" s="69">
        <v>0</v>
      </c>
    </row>
    <row r="29" spans="1:18" ht="15.45" x14ac:dyDescent="0.4">
      <c r="A29" s="55" t="s">
        <v>42</v>
      </c>
      <c r="B29" s="64">
        <v>0</v>
      </c>
      <c r="C29" s="90">
        <v>18</v>
      </c>
      <c r="D29" s="91">
        <v>0</v>
      </c>
      <c r="E29" s="92">
        <v>0</v>
      </c>
      <c r="F29" s="93">
        <v>0</v>
      </c>
      <c r="G29" s="65">
        <v>0</v>
      </c>
      <c r="H29" s="65">
        <v>0</v>
      </c>
      <c r="I29" s="65">
        <v>0</v>
      </c>
      <c r="J29" s="65">
        <v>0</v>
      </c>
      <c r="K29" s="65">
        <v>0</v>
      </c>
      <c r="L29" s="65">
        <v>0</v>
      </c>
      <c r="M29" s="65">
        <v>0</v>
      </c>
      <c r="N29" s="65">
        <v>9</v>
      </c>
      <c r="O29" s="65">
        <v>0</v>
      </c>
      <c r="P29" s="65">
        <v>1</v>
      </c>
      <c r="Q29" s="65">
        <v>0</v>
      </c>
      <c r="R29" s="69">
        <v>0</v>
      </c>
    </row>
    <row r="30" spans="1:18" ht="15.45" x14ac:dyDescent="0.4">
      <c r="A30" s="55" t="s">
        <v>43</v>
      </c>
      <c r="B30" s="64">
        <v>0</v>
      </c>
      <c r="C30" s="90">
        <v>11</v>
      </c>
      <c r="D30" s="91">
        <v>0</v>
      </c>
      <c r="E30" s="94">
        <v>0</v>
      </c>
      <c r="F30" s="95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5</v>
      </c>
      <c r="O30" s="96">
        <v>0</v>
      </c>
      <c r="P30" s="96">
        <v>0</v>
      </c>
      <c r="Q30" s="96">
        <v>0</v>
      </c>
      <c r="R30" s="97">
        <v>0</v>
      </c>
    </row>
    <row r="31" spans="1:18" ht="15.45" x14ac:dyDescent="0.4">
      <c r="A31" s="55" t="s">
        <v>44</v>
      </c>
      <c r="B31" s="64">
        <v>0</v>
      </c>
      <c r="C31" s="90">
        <v>5</v>
      </c>
      <c r="D31" s="91">
        <v>0</v>
      </c>
      <c r="E31" s="94">
        <v>0</v>
      </c>
      <c r="F31" s="95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5</v>
      </c>
      <c r="O31" s="96">
        <v>0</v>
      </c>
      <c r="P31" s="96">
        <v>0</v>
      </c>
      <c r="Q31" s="96">
        <v>0</v>
      </c>
      <c r="R31" s="97">
        <v>0</v>
      </c>
    </row>
    <row r="32" spans="1:18" ht="15.45" x14ac:dyDescent="0.4">
      <c r="A32" s="55" t="s">
        <v>45</v>
      </c>
      <c r="B32" s="64">
        <v>0</v>
      </c>
      <c r="C32" s="90">
        <v>0</v>
      </c>
      <c r="D32" s="91">
        <v>0</v>
      </c>
      <c r="E32" s="94">
        <v>0</v>
      </c>
      <c r="F32" s="95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96">
        <v>0</v>
      </c>
      <c r="R32" s="97">
        <v>0</v>
      </c>
    </row>
    <row r="33" spans="1:18" ht="15.45" x14ac:dyDescent="0.4">
      <c r="A33" s="72" t="s">
        <v>0</v>
      </c>
      <c r="B33" s="73">
        <f t="shared" ref="B33:R33" si="3">SUM(B24:B32)</f>
        <v>0</v>
      </c>
      <c r="C33" s="73">
        <f t="shared" si="3"/>
        <v>65</v>
      </c>
      <c r="D33" s="73">
        <f t="shared" si="3"/>
        <v>2</v>
      </c>
      <c r="E33" s="73">
        <f t="shared" si="3"/>
        <v>0</v>
      </c>
      <c r="F33" s="73">
        <f t="shared" si="3"/>
        <v>0</v>
      </c>
      <c r="G33" s="73">
        <f t="shared" si="3"/>
        <v>1</v>
      </c>
      <c r="H33" s="98">
        <f t="shared" si="3"/>
        <v>0</v>
      </c>
      <c r="I33" s="98">
        <f t="shared" si="3"/>
        <v>0</v>
      </c>
      <c r="J33" s="98">
        <f t="shared" si="3"/>
        <v>0</v>
      </c>
      <c r="K33" s="73">
        <f t="shared" si="3"/>
        <v>1</v>
      </c>
      <c r="L33" s="73">
        <f t="shared" si="3"/>
        <v>0</v>
      </c>
      <c r="M33" s="73">
        <f t="shared" si="3"/>
        <v>0</v>
      </c>
      <c r="N33" s="73">
        <f t="shared" si="3"/>
        <v>47</v>
      </c>
      <c r="O33" s="73">
        <f t="shared" si="3"/>
        <v>0</v>
      </c>
      <c r="P33" s="73">
        <f t="shared" si="3"/>
        <v>2</v>
      </c>
      <c r="Q33" s="73">
        <f t="shared" si="3"/>
        <v>0</v>
      </c>
      <c r="R33" s="73">
        <f t="shared" si="3"/>
        <v>0</v>
      </c>
    </row>
  </sheetData>
  <mergeCells count="7">
    <mergeCell ref="B19:R19"/>
    <mergeCell ref="B20:R20"/>
    <mergeCell ref="A1:M3"/>
    <mergeCell ref="N4:R4"/>
    <mergeCell ref="N1:R1"/>
    <mergeCell ref="N2:R2"/>
    <mergeCell ref="N3:R3"/>
  </mergeCells>
  <printOptions horizontalCentered="1"/>
  <pageMargins left="0.7" right="0.7" top="0.75" bottom="0.75" header="0.3" footer="0.3"/>
  <pageSetup scale="68" pageOrder="overThenDown" orientation="landscape" r:id="rId1"/>
  <headerFooter alignWithMargins="0">
    <oddHeader xml:space="preserve">&amp;C&amp;"Helv,Bold"CARIBOU COUNTY RESULTS
PRESIDENTIAL PRIMARY ELECTION    MARCH 10, 2020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D32AC-BD3E-49A3-B55C-04C82B1891F9}">
  <dimension ref="A1:H34"/>
  <sheetViews>
    <sheetView tabSelected="1" zoomScaleNormal="100" workbookViewId="0">
      <selection activeCell="O18" sqref="O18:O19"/>
    </sheetView>
  </sheetViews>
  <sheetFormatPr defaultRowHeight="12.9" x14ac:dyDescent="0.35"/>
  <cols>
    <col min="1" max="1" width="14.3046875" customWidth="1"/>
    <col min="2" max="2" width="10.3828125" customWidth="1"/>
    <col min="3" max="3" width="11.3046875" customWidth="1"/>
  </cols>
  <sheetData>
    <row r="1" spans="1:8" ht="14.6" customHeight="1" x14ac:dyDescent="0.35">
      <c r="A1" s="127" t="s">
        <v>63</v>
      </c>
      <c r="B1" s="127"/>
      <c r="C1" s="127"/>
      <c r="D1" s="127"/>
      <c r="E1" s="127"/>
      <c r="F1" s="127"/>
      <c r="G1" s="127"/>
      <c r="H1" s="127"/>
    </row>
    <row r="2" spans="1:8" x14ac:dyDescent="0.35">
      <c r="A2" s="127"/>
      <c r="B2" s="127"/>
      <c r="C2" s="127"/>
      <c r="D2" s="127"/>
      <c r="E2" s="127"/>
      <c r="F2" s="127"/>
      <c r="G2" s="127"/>
      <c r="H2" s="127"/>
    </row>
    <row r="3" spans="1:8" ht="21.45" customHeight="1" x14ac:dyDescent="0.35">
      <c r="A3" s="128"/>
      <c r="B3" s="128"/>
      <c r="C3" s="128"/>
      <c r="D3" s="128"/>
      <c r="E3" s="128"/>
      <c r="F3" s="128"/>
      <c r="G3" s="128"/>
      <c r="H3" s="128"/>
    </row>
    <row r="4" spans="1:8" x14ac:dyDescent="0.35">
      <c r="A4" s="11"/>
      <c r="B4" s="129" t="s">
        <v>64</v>
      </c>
      <c r="C4" s="130"/>
      <c r="D4" s="135" t="s">
        <v>61</v>
      </c>
      <c r="E4" s="136"/>
      <c r="F4" s="136"/>
      <c r="G4" s="136"/>
      <c r="H4" s="137"/>
    </row>
    <row r="5" spans="1:8" x14ac:dyDescent="0.35">
      <c r="A5" s="12"/>
      <c r="B5" s="131"/>
      <c r="C5" s="132"/>
      <c r="D5" s="138"/>
      <c r="E5" s="139"/>
      <c r="F5" s="139"/>
      <c r="G5" s="139"/>
      <c r="H5" s="140"/>
    </row>
    <row r="6" spans="1:8" x14ac:dyDescent="0.35">
      <c r="A6" s="13"/>
      <c r="B6" s="131"/>
      <c r="C6" s="132"/>
      <c r="D6" s="138"/>
      <c r="E6" s="139"/>
      <c r="F6" s="139"/>
      <c r="G6" s="139"/>
      <c r="H6" s="140"/>
    </row>
    <row r="7" spans="1:8" x14ac:dyDescent="0.35">
      <c r="A7" s="12"/>
      <c r="B7" s="133"/>
      <c r="C7" s="134"/>
      <c r="D7" s="141"/>
      <c r="E7" s="142"/>
      <c r="F7" s="142"/>
      <c r="G7" s="142"/>
      <c r="H7" s="143"/>
    </row>
    <row r="8" spans="1:8" ht="75" customHeight="1" x14ac:dyDescent="0.35">
      <c r="A8" s="100" t="s">
        <v>4</v>
      </c>
      <c r="B8" s="101" t="s">
        <v>50</v>
      </c>
      <c r="C8" s="101" t="s">
        <v>51</v>
      </c>
      <c r="D8" s="102" t="s">
        <v>5</v>
      </c>
      <c r="E8" s="102" t="s">
        <v>6</v>
      </c>
      <c r="F8" s="102" t="s">
        <v>8</v>
      </c>
      <c r="G8" s="102" t="s">
        <v>9</v>
      </c>
      <c r="H8" s="103" t="s">
        <v>7</v>
      </c>
    </row>
    <row r="9" spans="1:8" x14ac:dyDescent="0.35">
      <c r="A9" s="104"/>
      <c r="B9" s="105"/>
      <c r="C9" s="105"/>
      <c r="D9" s="105"/>
      <c r="E9" s="105"/>
      <c r="F9" s="105"/>
      <c r="G9" s="105"/>
      <c r="H9" s="106"/>
    </row>
    <row r="10" spans="1:8" x14ac:dyDescent="0.35">
      <c r="A10" s="22" t="s">
        <v>52</v>
      </c>
      <c r="B10" s="107">
        <v>100</v>
      </c>
      <c r="C10" s="107">
        <v>58</v>
      </c>
      <c r="D10" s="107">
        <v>634</v>
      </c>
      <c r="E10" s="107">
        <v>18</v>
      </c>
      <c r="F10" s="99">
        <f>E10+D10</f>
        <v>652</v>
      </c>
      <c r="G10" s="107">
        <v>159</v>
      </c>
      <c r="H10" s="108">
        <f t="shared" ref="H10:H16" si="0">IF(G10&lt;&gt;0,G10/F10,"")</f>
        <v>0.24386503067484663</v>
      </c>
    </row>
    <row r="11" spans="1:8" x14ac:dyDescent="0.35">
      <c r="A11" s="22" t="s">
        <v>53</v>
      </c>
      <c r="B11" s="107">
        <v>89</v>
      </c>
      <c r="C11" s="107">
        <v>60</v>
      </c>
      <c r="D11" s="107">
        <v>596</v>
      </c>
      <c r="E11" s="107">
        <v>3</v>
      </c>
      <c r="F11" s="99">
        <f t="shared" ref="F11:F14" si="1">E11+D11</f>
        <v>599</v>
      </c>
      <c r="G11" s="107">
        <v>151</v>
      </c>
      <c r="H11" s="108">
        <f t="shared" si="0"/>
        <v>0.25208681135225375</v>
      </c>
    </row>
    <row r="12" spans="1:8" x14ac:dyDescent="0.35">
      <c r="A12" s="22" t="s">
        <v>54</v>
      </c>
      <c r="B12" s="107">
        <v>63</v>
      </c>
      <c r="C12" s="107">
        <v>29</v>
      </c>
      <c r="D12" s="107">
        <v>377</v>
      </c>
      <c r="E12" s="107">
        <v>5</v>
      </c>
      <c r="F12" s="99">
        <f t="shared" si="1"/>
        <v>382</v>
      </c>
      <c r="G12" s="107">
        <v>95</v>
      </c>
      <c r="H12" s="108">
        <f t="shared" si="0"/>
        <v>0.2486910994764398</v>
      </c>
    </row>
    <row r="13" spans="1:8" x14ac:dyDescent="0.35">
      <c r="A13" s="22" t="s">
        <v>55</v>
      </c>
      <c r="B13" s="107">
        <v>84</v>
      </c>
      <c r="C13" s="107">
        <v>29</v>
      </c>
      <c r="D13" s="107">
        <v>357</v>
      </c>
      <c r="E13" s="107">
        <v>1</v>
      </c>
      <c r="F13" s="99">
        <f t="shared" si="1"/>
        <v>358</v>
      </c>
      <c r="G13" s="107">
        <v>114</v>
      </c>
      <c r="H13" s="108">
        <f t="shared" si="0"/>
        <v>0.31843575418994413</v>
      </c>
    </row>
    <row r="14" spans="1:8" x14ac:dyDescent="0.35">
      <c r="A14" s="22" t="s">
        <v>56</v>
      </c>
      <c r="B14" s="107">
        <v>17</v>
      </c>
      <c r="C14" s="107">
        <v>10</v>
      </c>
      <c r="D14" s="107">
        <v>34</v>
      </c>
      <c r="E14" s="107">
        <v>2</v>
      </c>
      <c r="F14" s="99">
        <f t="shared" si="1"/>
        <v>36</v>
      </c>
      <c r="G14" s="107">
        <v>27</v>
      </c>
      <c r="H14" s="108">
        <f t="shared" si="0"/>
        <v>0.75</v>
      </c>
    </row>
    <row r="15" spans="1:8" x14ac:dyDescent="0.35">
      <c r="A15" s="22" t="s">
        <v>38</v>
      </c>
      <c r="B15" s="107">
        <v>16</v>
      </c>
      <c r="C15" s="107">
        <v>15</v>
      </c>
      <c r="D15" s="107">
        <v>62</v>
      </c>
      <c r="E15" s="107">
        <v>2</v>
      </c>
      <c r="F15" s="99">
        <f>E15+D15</f>
        <v>64</v>
      </c>
      <c r="G15" s="107">
        <v>32</v>
      </c>
      <c r="H15" s="108">
        <f t="shared" si="0"/>
        <v>0.5</v>
      </c>
    </row>
    <row r="16" spans="1:8" x14ac:dyDescent="0.35">
      <c r="A16" s="28" t="s">
        <v>0</v>
      </c>
      <c r="B16" s="29">
        <f t="shared" ref="B16:G16" si="2">SUM(B10:B15)</f>
        <v>369</v>
      </c>
      <c r="C16" s="29">
        <f t="shared" si="2"/>
        <v>201</v>
      </c>
      <c r="D16" s="29">
        <f t="shared" si="2"/>
        <v>2060</v>
      </c>
      <c r="E16" s="29">
        <f t="shared" si="2"/>
        <v>31</v>
      </c>
      <c r="F16" s="29">
        <f t="shared" si="2"/>
        <v>2091</v>
      </c>
      <c r="G16" s="29">
        <f t="shared" si="2"/>
        <v>578</v>
      </c>
      <c r="H16" s="30">
        <f t="shared" si="0"/>
        <v>0.27642276422764228</v>
      </c>
    </row>
    <row r="17" spans="1:8" x14ac:dyDescent="0.35">
      <c r="A17" s="39" t="s">
        <v>72</v>
      </c>
      <c r="B17" s="37">
        <f>B16/(B16+C16)</f>
        <v>0.64736842105263159</v>
      </c>
      <c r="C17" s="37">
        <f>C16/(C16+B16)</f>
        <v>0.35263157894736841</v>
      </c>
    </row>
    <row r="19" spans="1:8" x14ac:dyDescent="0.35">
      <c r="A19" s="31" t="s">
        <v>67</v>
      </c>
      <c r="B19" s="32">
        <v>15</v>
      </c>
      <c r="C19" s="32">
        <v>2</v>
      </c>
    </row>
    <row r="20" spans="1:8" x14ac:dyDescent="0.35">
      <c r="A20" s="31" t="s">
        <v>68</v>
      </c>
      <c r="B20" s="33">
        <v>32</v>
      </c>
      <c r="C20" s="33">
        <v>19</v>
      </c>
    </row>
    <row r="21" spans="1:8" ht="13.3" thickBot="1" x14ac:dyDescent="0.4">
      <c r="A21" s="31" t="s">
        <v>69</v>
      </c>
      <c r="B21" s="34">
        <f>SUM(B16:B20)</f>
        <v>416.64736842105265</v>
      </c>
      <c r="C21" s="34">
        <f>SUM(C16:C20)</f>
        <v>222.35263157894738</v>
      </c>
    </row>
    <row r="22" spans="1:8" x14ac:dyDescent="0.35">
      <c r="A22" s="31" t="s">
        <v>72</v>
      </c>
      <c r="B22" s="35">
        <f>B21/(B21+C21)</f>
        <v>0.65203031051807925</v>
      </c>
      <c r="C22" s="35">
        <f>C21/(C21+B21)</f>
        <v>0.34796968948192081</v>
      </c>
    </row>
    <row r="25" spans="1:8" x14ac:dyDescent="0.35">
      <c r="A25" s="11"/>
      <c r="B25" s="129" t="s">
        <v>65</v>
      </c>
      <c r="C25" s="137"/>
      <c r="D25" s="135" t="s">
        <v>61</v>
      </c>
      <c r="E25" s="136"/>
      <c r="F25" s="136"/>
      <c r="G25" s="136"/>
      <c r="H25" s="137"/>
    </row>
    <row r="26" spans="1:8" x14ac:dyDescent="0.35">
      <c r="A26" s="12"/>
      <c r="B26" s="138"/>
      <c r="C26" s="140"/>
      <c r="D26" s="138"/>
      <c r="E26" s="139"/>
      <c r="F26" s="139"/>
      <c r="G26" s="139"/>
      <c r="H26" s="140"/>
    </row>
    <row r="27" spans="1:8" x14ac:dyDescent="0.35">
      <c r="A27" s="13"/>
      <c r="B27" s="138"/>
      <c r="C27" s="140"/>
      <c r="D27" s="138"/>
      <c r="E27" s="139"/>
      <c r="F27" s="139"/>
      <c r="G27" s="139"/>
      <c r="H27" s="140"/>
    </row>
    <row r="28" spans="1:8" x14ac:dyDescent="0.35">
      <c r="A28" s="12"/>
      <c r="B28" s="141"/>
      <c r="C28" s="143"/>
      <c r="D28" s="141"/>
      <c r="E28" s="142"/>
      <c r="F28" s="142"/>
      <c r="G28" s="142"/>
      <c r="H28" s="143"/>
    </row>
    <row r="29" spans="1:8" ht="58.75" x14ac:dyDescent="0.35">
      <c r="A29" s="100" t="s">
        <v>4</v>
      </c>
      <c r="B29" s="101" t="s">
        <v>50</v>
      </c>
      <c r="C29" s="101" t="s">
        <v>51</v>
      </c>
      <c r="D29" s="102" t="s">
        <v>5</v>
      </c>
      <c r="E29" s="102" t="s">
        <v>6</v>
      </c>
      <c r="F29" s="102" t="s">
        <v>8</v>
      </c>
      <c r="G29" s="102" t="s">
        <v>9</v>
      </c>
      <c r="H29" s="103" t="s">
        <v>7</v>
      </c>
    </row>
    <row r="30" spans="1:8" x14ac:dyDescent="0.35">
      <c r="A30" s="104"/>
      <c r="B30" s="105"/>
      <c r="C30" s="105"/>
      <c r="D30" s="105"/>
      <c r="E30" s="105"/>
      <c r="F30" s="105"/>
      <c r="G30" s="105"/>
      <c r="H30" s="106"/>
    </row>
    <row r="31" spans="1:8" x14ac:dyDescent="0.35">
      <c r="A31" s="22" t="s">
        <v>37</v>
      </c>
      <c r="B31" s="107">
        <v>176</v>
      </c>
      <c r="C31" s="107">
        <v>64</v>
      </c>
      <c r="D31" s="107">
        <v>506</v>
      </c>
      <c r="E31" s="107">
        <v>19</v>
      </c>
      <c r="F31" s="99">
        <f>E31+D31</f>
        <v>525</v>
      </c>
      <c r="G31" s="107">
        <v>241</v>
      </c>
      <c r="H31" s="108">
        <f t="shared" ref="H31:H32" si="3">IF(G31&lt;&gt;0,G31/F31,"")</f>
        <v>0.45904761904761904</v>
      </c>
    </row>
    <row r="32" spans="1:8" x14ac:dyDescent="0.35">
      <c r="A32" s="22" t="s">
        <v>57</v>
      </c>
      <c r="B32" s="107">
        <v>1</v>
      </c>
      <c r="C32" s="107">
        <v>3</v>
      </c>
      <c r="D32" s="107">
        <v>17</v>
      </c>
      <c r="E32" s="107">
        <v>0</v>
      </c>
      <c r="F32" s="99">
        <f>E32+D32</f>
        <v>17</v>
      </c>
      <c r="G32" s="107">
        <v>4</v>
      </c>
      <c r="H32" s="108">
        <f t="shared" si="3"/>
        <v>0.23529411764705882</v>
      </c>
    </row>
    <row r="33" spans="1:8" x14ac:dyDescent="0.35">
      <c r="A33" s="28" t="s">
        <v>0</v>
      </c>
      <c r="B33" s="29">
        <f t="shared" ref="B33:G33" si="4">SUM(B31:B32)</f>
        <v>177</v>
      </c>
      <c r="C33" s="29">
        <f t="shared" si="4"/>
        <v>67</v>
      </c>
      <c r="D33" s="29">
        <f t="shared" si="4"/>
        <v>523</v>
      </c>
      <c r="E33" s="29">
        <f t="shared" si="4"/>
        <v>19</v>
      </c>
      <c r="F33" s="29">
        <f t="shared" si="4"/>
        <v>542</v>
      </c>
      <c r="G33" s="29">
        <f t="shared" si="4"/>
        <v>245</v>
      </c>
      <c r="H33" s="30">
        <f t="shared" ref="H33" si="5">IF(G33&lt;&gt;0,G33/F33,"")</f>
        <v>0.45202952029520294</v>
      </c>
    </row>
    <row r="34" spans="1:8" x14ac:dyDescent="0.35">
      <c r="A34" s="40" t="s">
        <v>72</v>
      </c>
      <c r="B34" s="37">
        <f>B33/(B33+C33)</f>
        <v>0.72540983606557374</v>
      </c>
      <c r="C34" s="37">
        <f>C33/(C33+B33)</f>
        <v>0.27459016393442626</v>
      </c>
    </row>
  </sheetData>
  <mergeCells count="5">
    <mergeCell ref="A1:H3"/>
    <mergeCell ref="B4:C7"/>
    <mergeCell ref="D4:H7"/>
    <mergeCell ref="D25:H28"/>
    <mergeCell ref="B25:C28"/>
  </mergeCells>
  <pageMargins left="0.7" right="0.7" top="0.75" bottom="0.75" header="0.3" footer="0.3"/>
  <pageSetup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E74E1-0D7A-4DB2-BA90-46640C40ECD1}">
  <dimension ref="A1:H35"/>
  <sheetViews>
    <sheetView showWhiteSpace="0" zoomScaleNormal="100" workbookViewId="0">
      <selection activeCell="M7" sqref="M7"/>
    </sheetView>
  </sheetViews>
  <sheetFormatPr defaultRowHeight="12.9" x14ac:dyDescent="0.35"/>
  <cols>
    <col min="2" max="2" width="10.3828125" customWidth="1"/>
    <col min="3" max="3" width="11.3046875" customWidth="1"/>
  </cols>
  <sheetData>
    <row r="1" spans="1:8" ht="14.6" customHeight="1" x14ac:dyDescent="0.35">
      <c r="A1" s="144" t="s">
        <v>62</v>
      </c>
      <c r="B1" s="145"/>
      <c r="C1" s="145"/>
      <c r="D1" s="145"/>
      <c r="E1" s="145"/>
      <c r="F1" s="145"/>
      <c r="G1" s="145"/>
      <c r="H1" s="145"/>
    </row>
    <row r="2" spans="1:8" ht="43.3" customHeight="1" x14ac:dyDescent="0.35">
      <c r="A2" s="146"/>
      <c r="B2" s="146"/>
      <c r="C2" s="146"/>
      <c r="D2" s="146"/>
      <c r="E2" s="146"/>
      <c r="F2" s="146"/>
      <c r="G2" s="146"/>
      <c r="H2" s="146"/>
    </row>
    <row r="3" spans="1:8" x14ac:dyDescent="0.35">
      <c r="A3" s="129" t="s">
        <v>59</v>
      </c>
      <c r="B3" s="136"/>
      <c r="C3" s="137"/>
      <c r="D3" s="135" t="s">
        <v>61</v>
      </c>
      <c r="E3" s="136"/>
      <c r="F3" s="136"/>
      <c r="G3" s="136"/>
      <c r="H3" s="137"/>
    </row>
    <row r="4" spans="1:8" x14ac:dyDescent="0.35">
      <c r="A4" s="138"/>
      <c r="B4" s="139"/>
      <c r="C4" s="140"/>
      <c r="D4" s="138"/>
      <c r="E4" s="139"/>
      <c r="F4" s="139"/>
      <c r="G4" s="139"/>
      <c r="H4" s="140"/>
    </row>
    <row r="5" spans="1:8" x14ac:dyDescent="0.35">
      <c r="A5" s="138"/>
      <c r="B5" s="139"/>
      <c r="C5" s="140"/>
      <c r="D5" s="138"/>
      <c r="E5" s="139"/>
      <c r="F5" s="139"/>
      <c r="G5" s="139"/>
      <c r="H5" s="140"/>
    </row>
    <row r="6" spans="1:8" x14ac:dyDescent="0.35">
      <c r="A6" s="141"/>
      <c r="B6" s="142"/>
      <c r="C6" s="143"/>
      <c r="D6" s="141"/>
      <c r="E6" s="142"/>
      <c r="F6" s="142"/>
      <c r="G6" s="142"/>
      <c r="H6" s="143"/>
    </row>
    <row r="7" spans="1:8" ht="75" customHeight="1" thickBot="1" x14ac:dyDescent="0.4">
      <c r="A7" s="14" t="s">
        <v>4</v>
      </c>
      <c r="B7" s="15" t="s">
        <v>50</v>
      </c>
      <c r="C7" s="15" t="s">
        <v>51</v>
      </c>
      <c r="D7" s="16" t="s">
        <v>5</v>
      </c>
      <c r="E7" s="16" t="s">
        <v>6</v>
      </c>
      <c r="F7" s="16" t="s">
        <v>8</v>
      </c>
      <c r="G7" s="16" t="s">
        <v>9</v>
      </c>
      <c r="H7" s="17" t="s">
        <v>7</v>
      </c>
    </row>
    <row r="8" spans="1:8" ht="13.3" thickBot="1" x14ac:dyDescent="0.4">
      <c r="A8" s="18"/>
      <c r="B8" s="19"/>
      <c r="C8" s="19"/>
      <c r="D8" s="19"/>
      <c r="E8" s="19"/>
      <c r="F8" s="20"/>
      <c r="G8" s="19"/>
      <c r="H8" s="21"/>
    </row>
    <row r="9" spans="1:8" ht="13.3" thickBot="1" x14ac:dyDescent="0.4">
      <c r="A9" s="22" t="s">
        <v>58</v>
      </c>
      <c r="B9" s="10">
        <v>172</v>
      </c>
      <c r="C9" s="6">
        <v>72</v>
      </c>
      <c r="D9" s="5">
        <v>711</v>
      </c>
      <c r="E9" s="6">
        <v>14</v>
      </c>
      <c r="F9" s="23">
        <f>E9+D9</f>
        <v>725</v>
      </c>
      <c r="G9" s="6">
        <v>244</v>
      </c>
      <c r="H9" s="24">
        <f t="shared" ref="H9:H12" si="0">IF(G9&lt;&gt;0,G9/F9,"")</f>
        <v>0.33655172413793105</v>
      </c>
    </row>
    <row r="10" spans="1:8" ht="13.3" thickBot="1" x14ac:dyDescent="0.4">
      <c r="A10" s="22" t="s">
        <v>57</v>
      </c>
      <c r="B10" s="25">
        <v>70</v>
      </c>
      <c r="C10" s="26">
        <v>34</v>
      </c>
      <c r="D10" s="27">
        <v>363</v>
      </c>
      <c r="E10" s="26">
        <v>20</v>
      </c>
      <c r="F10" s="23">
        <f t="shared" ref="F10:F11" si="1">E10+D10</f>
        <v>383</v>
      </c>
      <c r="G10" s="26">
        <v>107</v>
      </c>
      <c r="H10" s="24">
        <f t="shared" si="0"/>
        <v>0.27937336814621411</v>
      </c>
    </row>
    <row r="11" spans="1:8" x14ac:dyDescent="0.35">
      <c r="A11" s="22" t="s">
        <v>37</v>
      </c>
      <c r="B11" s="25">
        <v>0</v>
      </c>
      <c r="C11" s="26">
        <v>0</v>
      </c>
      <c r="D11" s="27">
        <v>6</v>
      </c>
      <c r="E11" s="26">
        <v>0</v>
      </c>
      <c r="F11" s="23">
        <f t="shared" si="1"/>
        <v>6</v>
      </c>
      <c r="G11" s="26">
        <v>0</v>
      </c>
      <c r="H11" s="24">
        <v>0</v>
      </c>
    </row>
    <row r="12" spans="1:8" x14ac:dyDescent="0.35">
      <c r="A12" s="28" t="s">
        <v>0</v>
      </c>
      <c r="B12" s="29">
        <f t="shared" ref="B12:G12" si="2">SUM(B9:B11)</f>
        <v>242</v>
      </c>
      <c r="C12" s="29">
        <f t="shared" si="2"/>
        <v>106</v>
      </c>
      <c r="D12" s="29">
        <f t="shared" si="2"/>
        <v>1080</v>
      </c>
      <c r="E12" s="29">
        <f t="shared" si="2"/>
        <v>34</v>
      </c>
      <c r="F12" s="29">
        <f t="shared" si="2"/>
        <v>1114</v>
      </c>
      <c r="G12" s="29">
        <f t="shared" si="2"/>
        <v>351</v>
      </c>
      <c r="H12" s="30">
        <f t="shared" si="0"/>
        <v>0.31508078994614003</v>
      </c>
    </row>
    <row r="13" spans="1:8" x14ac:dyDescent="0.35">
      <c r="A13" s="43" t="s">
        <v>72</v>
      </c>
      <c r="B13" s="44">
        <f>B12/(B12+C12)</f>
        <v>0.6954022988505747</v>
      </c>
      <c r="C13" s="44">
        <f>C12/(C12+B12)</f>
        <v>0.3045977011494253</v>
      </c>
      <c r="D13" s="41"/>
      <c r="E13" s="41"/>
      <c r="F13" s="41"/>
      <c r="G13" s="41"/>
      <c r="H13" s="42"/>
    </row>
    <row r="15" spans="1:8" x14ac:dyDescent="0.35">
      <c r="A15" s="31" t="s">
        <v>70</v>
      </c>
      <c r="B15" s="32">
        <v>11</v>
      </c>
      <c r="C15" s="32">
        <v>35</v>
      </c>
    </row>
    <row r="16" spans="1:8" x14ac:dyDescent="0.35">
      <c r="A16" s="31" t="s">
        <v>71</v>
      </c>
      <c r="B16" s="32">
        <v>27</v>
      </c>
      <c r="C16" s="32">
        <v>28</v>
      </c>
    </row>
    <row r="17" spans="1:8" ht="13.3" thickBot="1" x14ac:dyDescent="0.4">
      <c r="A17" s="31" t="s">
        <v>69</v>
      </c>
      <c r="B17" s="36">
        <f>SUM(B12:B16)</f>
        <v>280.69540229885058</v>
      </c>
      <c r="C17" s="36">
        <f>SUM(C12:C16)</f>
        <v>169.30459770114942</v>
      </c>
    </row>
    <row r="18" spans="1:8" x14ac:dyDescent="0.35">
      <c r="A18" s="31" t="s">
        <v>72</v>
      </c>
      <c r="B18" s="38">
        <f>B17/(B17+C17)</f>
        <v>0.62376756066411243</v>
      </c>
      <c r="C18" s="38">
        <f>C17/(C17+B17)</f>
        <v>0.37623243933588757</v>
      </c>
    </row>
    <row r="20" spans="1:8" x14ac:dyDescent="0.35">
      <c r="A20" s="129" t="s">
        <v>60</v>
      </c>
      <c r="B20" s="136"/>
      <c r="C20" s="137"/>
      <c r="D20" s="135" t="s">
        <v>61</v>
      </c>
      <c r="E20" s="136"/>
      <c r="F20" s="136"/>
      <c r="G20" s="136"/>
      <c r="H20" s="137"/>
    </row>
    <row r="21" spans="1:8" x14ac:dyDescent="0.35">
      <c r="A21" s="138"/>
      <c r="B21" s="139"/>
      <c r="C21" s="140"/>
      <c r="D21" s="138"/>
      <c r="E21" s="139"/>
      <c r="F21" s="139"/>
      <c r="G21" s="139"/>
      <c r="H21" s="140"/>
    </row>
    <row r="22" spans="1:8" x14ac:dyDescent="0.35">
      <c r="A22" s="138"/>
      <c r="B22" s="139"/>
      <c r="C22" s="140"/>
      <c r="D22" s="138"/>
      <c r="E22" s="139"/>
      <c r="F22" s="139"/>
      <c r="G22" s="139"/>
      <c r="H22" s="140"/>
    </row>
    <row r="23" spans="1:8" x14ac:dyDescent="0.35">
      <c r="A23" s="141"/>
      <c r="B23" s="142"/>
      <c r="C23" s="143"/>
      <c r="D23" s="141"/>
      <c r="E23" s="142"/>
      <c r="F23" s="142"/>
      <c r="G23" s="142"/>
      <c r="H23" s="143"/>
    </row>
    <row r="24" spans="1:8" ht="69.75" customHeight="1" thickBot="1" x14ac:dyDescent="0.4">
      <c r="A24" s="14" t="s">
        <v>4</v>
      </c>
      <c r="B24" s="15" t="s">
        <v>50</v>
      </c>
      <c r="C24" s="15" t="s">
        <v>51</v>
      </c>
      <c r="D24" s="16" t="s">
        <v>5</v>
      </c>
      <c r="E24" s="16" t="s">
        <v>6</v>
      </c>
      <c r="F24" s="16" t="s">
        <v>8</v>
      </c>
      <c r="G24" s="16" t="s">
        <v>9</v>
      </c>
      <c r="H24" s="17" t="s">
        <v>7</v>
      </c>
    </row>
    <row r="25" spans="1:8" ht="13.3" thickBot="1" x14ac:dyDescent="0.4">
      <c r="A25" s="18"/>
      <c r="B25" s="19"/>
      <c r="C25" s="19"/>
      <c r="D25" s="19"/>
      <c r="E25" s="19"/>
      <c r="F25" s="20"/>
      <c r="G25" s="19"/>
      <c r="H25" s="21"/>
    </row>
    <row r="26" spans="1:8" ht="13.3" thickBot="1" x14ac:dyDescent="0.4">
      <c r="A26" s="22" t="s">
        <v>58</v>
      </c>
      <c r="B26" s="10">
        <v>184</v>
      </c>
      <c r="C26" s="6">
        <v>57</v>
      </c>
      <c r="D26" s="5">
        <v>711</v>
      </c>
      <c r="E26" s="6">
        <v>14</v>
      </c>
      <c r="F26" s="23">
        <f>E26+D26</f>
        <v>725</v>
      </c>
      <c r="G26" s="6">
        <v>244</v>
      </c>
      <c r="H26" s="24">
        <f t="shared" ref="H26:H29" si="3">IF(G26&lt;&gt;0,G26/F26,"")</f>
        <v>0.33655172413793105</v>
      </c>
    </row>
    <row r="27" spans="1:8" ht="13.3" thickBot="1" x14ac:dyDescent="0.4">
      <c r="A27" s="22" t="s">
        <v>57</v>
      </c>
      <c r="B27" s="25">
        <v>75</v>
      </c>
      <c r="C27" s="26">
        <v>32</v>
      </c>
      <c r="D27" s="27">
        <v>363</v>
      </c>
      <c r="E27" s="26">
        <v>20</v>
      </c>
      <c r="F27" s="23">
        <f t="shared" ref="F27:F28" si="4">E27+D27</f>
        <v>383</v>
      </c>
      <c r="G27" s="26">
        <v>107</v>
      </c>
      <c r="H27" s="24">
        <f t="shared" si="3"/>
        <v>0.27937336814621411</v>
      </c>
    </row>
    <row r="28" spans="1:8" x14ac:dyDescent="0.35">
      <c r="A28" s="22" t="s">
        <v>37</v>
      </c>
      <c r="B28" s="25">
        <v>0</v>
      </c>
      <c r="C28" s="26">
        <v>0</v>
      </c>
      <c r="D28" s="27">
        <v>6</v>
      </c>
      <c r="E28" s="26">
        <v>0</v>
      </c>
      <c r="F28" s="23">
        <f t="shared" si="4"/>
        <v>6</v>
      </c>
      <c r="G28" s="26">
        <v>0</v>
      </c>
      <c r="H28" s="24">
        <v>0</v>
      </c>
    </row>
    <row r="29" spans="1:8" x14ac:dyDescent="0.35">
      <c r="A29" s="28" t="s">
        <v>0</v>
      </c>
      <c r="B29" s="29">
        <f t="shared" ref="B29:G29" si="5">SUM(B26:B28)</f>
        <v>259</v>
      </c>
      <c r="C29" s="29">
        <f t="shared" si="5"/>
        <v>89</v>
      </c>
      <c r="D29" s="29">
        <f t="shared" si="5"/>
        <v>1080</v>
      </c>
      <c r="E29" s="29">
        <f t="shared" si="5"/>
        <v>34</v>
      </c>
      <c r="F29" s="29">
        <f t="shared" si="5"/>
        <v>1114</v>
      </c>
      <c r="G29" s="29">
        <f t="shared" si="5"/>
        <v>351</v>
      </c>
      <c r="H29" s="30">
        <f t="shared" si="3"/>
        <v>0.31508078994614003</v>
      </c>
    </row>
    <row r="30" spans="1:8" x14ac:dyDescent="0.35">
      <c r="A30" s="43" t="s">
        <v>72</v>
      </c>
      <c r="B30" s="44">
        <f>B29/(B29+C29)</f>
        <v>0.74425287356321834</v>
      </c>
      <c r="C30" s="44">
        <f>C29/(C29+B29)</f>
        <v>0.2557471264367816</v>
      </c>
      <c r="D30" s="41"/>
      <c r="E30" s="41"/>
      <c r="F30" s="41"/>
      <c r="G30" s="41"/>
      <c r="H30" s="42"/>
    </row>
    <row r="32" spans="1:8" x14ac:dyDescent="0.35">
      <c r="A32" s="31" t="s">
        <v>70</v>
      </c>
      <c r="B32" s="32">
        <v>16</v>
      </c>
      <c r="C32" s="32">
        <v>28</v>
      </c>
    </row>
    <row r="33" spans="1:3" x14ac:dyDescent="0.35">
      <c r="A33" s="31" t="s">
        <v>71</v>
      </c>
      <c r="B33" s="32">
        <v>31</v>
      </c>
      <c r="C33" s="32">
        <v>23</v>
      </c>
    </row>
    <row r="34" spans="1:3" ht="13.3" thickBot="1" x14ac:dyDescent="0.4">
      <c r="A34" s="31" t="s">
        <v>69</v>
      </c>
      <c r="B34" s="36">
        <f>SUM(B29:B33)</f>
        <v>306.7442528735632</v>
      </c>
      <c r="C34" s="36">
        <f>SUM(C29:C33)</f>
        <v>140.2557471264368</v>
      </c>
    </row>
    <row r="35" spans="1:3" x14ac:dyDescent="0.35">
      <c r="A35" s="31" t="s">
        <v>72</v>
      </c>
      <c r="B35" s="37">
        <f>B34/(B34+C34)</f>
        <v>0.68622875363213243</v>
      </c>
      <c r="C35" s="37">
        <f>C34/(C34+B34)</f>
        <v>0.31377124636786757</v>
      </c>
    </row>
  </sheetData>
  <mergeCells count="5">
    <mergeCell ref="A20:C23"/>
    <mergeCell ref="D20:H23"/>
    <mergeCell ref="A3:C6"/>
    <mergeCell ref="D3:H6"/>
    <mergeCell ref="A1:H2"/>
  </mergeCells>
  <pageMargins left="0.7" right="0.7" top="5.9523809523809521E-3" bottom="0.75" header="0.3" footer="0.3"/>
  <pageSetup orientation="portrait" r:id="rId1"/>
  <headerFooter>
    <oddHeader xml:space="preserve">&amp;C&amp;"Helv,Bold"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FB1EE6-5BD5-4450-86B3-59B97273D84D}"/>
</file>

<file path=customXml/itemProps2.xml><?xml version="1.0" encoding="utf-8"?>
<ds:datastoreItem xmlns:ds="http://schemas.openxmlformats.org/officeDocument/2006/customXml" ds:itemID="{53419B15-3A4A-4E98-AFAC-9AF36C267E1D}"/>
</file>

<file path=customXml/itemProps3.xml><?xml version="1.0" encoding="utf-8"?>
<ds:datastoreItem xmlns:ds="http://schemas.openxmlformats.org/officeDocument/2006/customXml" ds:itemID="{94AE6A5E-A539-4CCC-AE87-CBAC13801E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US Pres &amp; Voting Stats</vt:lpstr>
      <vt:lpstr>Soda Springs &amp; North Gem </vt:lpstr>
      <vt:lpstr>Grace Supp. Levy &amp; Grace Plant 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Jill Stoor</cp:lastModifiedBy>
  <cp:lastPrinted>2020-03-13T20:41:11Z</cp:lastPrinted>
  <dcterms:created xsi:type="dcterms:W3CDTF">1998-04-10T16:02:13Z</dcterms:created>
  <dcterms:modified xsi:type="dcterms:W3CDTF">2020-03-16T15:52:23Z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1277600</vt:r8>
  </property>
  <property fmtid="{D5CDD505-2E9C-101B-9397-08002B2CF9AE}" pid="4" name="MediaServiceImageTags">
    <vt:lpwstr/>
  </property>
</Properties>
</file>