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ELECTION\2020\20200310\Abstract Canvass\"/>
    </mc:Choice>
  </mc:AlternateContent>
  <bookViews>
    <workbookView xWindow="-120" yWindow="-120" windowWidth="29040" windowHeight="15840" tabRatio="599" activeTab="1"/>
  </bookViews>
  <sheets>
    <sheet name="US Pres" sheetId="1" r:id="rId1"/>
    <sheet name="School Dist. 381" sheetId="2" r:id="rId2"/>
  </sheets>
  <externalReferences>
    <externalReference r:id="rId3"/>
    <externalReference r:id="rId4"/>
  </externalReferences>
  <definedNames>
    <definedName name="_xlnm.Print_Titles" localSheetId="0">'US Pres'!$A:$A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2" l="1"/>
  <c r="O24" i="1" l="1"/>
  <c r="B21" i="1" l="1"/>
  <c r="C21" i="1"/>
  <c r="D21" i="1"/>
  <c r="E21" i="1"/>
  <c r="F21" i="1"/>
  <c r="G21" i="1"/>
  <c r="H21" i="1"/>
  <c r="I21" i="1"/>
  <c r="J21" i="1"/>
  <c r="K21" i="1"/>
  <c r="L21" i="1"/>
  <c r="M21" i="1"/>
  <c r="B22" i="1"/>
  <c r="C22" i="1"/>
  <c r="D22" i="1"/>
  <c r="E22" i="1"/>
  <c r="F22" i="1"/>
  <c r="G22" i="1"/>
  <c r="H22" i="1"/>
  <c r="I22" i="1"/>
  <c r="J22" i="1"/>
  <c r="K22" i="1"/>
  <c r="L22" i="1"/>
  <c r="M22" i="1"/>
  <c r="B23" i="1"/>
  <c r="C23" i="1"/>
  <c r="D23" i="1"/>
  <c r="E23" i="1"/>
  <c r="F23" i="1"/>
  <c r="G23" i="1"/>
  <c r="H23" i="1"/>
  <c r="I23" i="1"/>
  <c r="J23" i="1"/>
  <c r="K23" i="1"/>
  <c r="L23" i="1"/>
  <c r="M23" i="1"/>
  <c r="B24" i="1"/>
  <c r="C24" i="1"/>
  <c r="D24" i="1"/>
  <c r="E24" i="1"/>
  <c r="F24" i="1"/>
  <c r="G24" i="1"/>
  <c r="H24" i="1"/>
  <c r="I24" i="1"/>
  <c r="J24" i="1"/>
  <c r="K24" i="1"/>
  <c r="L24" i="1"/>
  <c r="M24" i="1"/>
  <c r="B25" i="1"/>
  <c r="C25" i="1"/>
  <c r="D25" i="1"/>
  <c r="E25" i="1"/>
  <c r="F25" i="1"/>
  <c r="G25" i="1"/>
  <c r="H25" i="1"/>
  <c r="I25" i="1"/>
  <c r="J25" i="1"/>
  <c r="K25" i="1"/>
  <c r="L25" i="1"/>
  <c r="M25" i="1"/>
  <c r="M20" i="1"/>
  <c r="L20" i="1"/>
  <c r="K20" i="1"/>
  <c r="J20" i="1"/>
  <c r="I20" i="1"/>
  <c r="H20" i="1"/>
  <c r="G20" i="1"/>
  <c r="F20" i="1"/>
  <c r="E20" i="1"/>
  <c r="D20" i="1"/>
  <c r="C20" i="1"/>
  <c r="B20" i="1"/>
  <c r="B8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B9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B10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B12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G11" i="2" l="1"/>
  <c r="Q24" i="1" s="1"/>
  <c r="G8" i="2"/>
  <c r="Q21" i="1" s="1"/>
  <c r="G7" i="2"/>
  <c r="Q20" i="1" s="1"/>
  <c r="E8" i="2"/>
  <c r="O21" i="1" s="1"/>
  <c r="E9" i="2"/>
  <c r="O22" i="1" s="1"/>
  <c r="E12" i="2"/>
  <c r="O25" i="1" s="1"/>
  <c r="E7" i="2"/>
  <c r="O20" i="1" s="1"/>
  <c r="D8" i="2"/>
  <c r="N21" i="1" s="1"/>
  <c r="D9" i="2"/>
  <c r="N22" i="1" s="1"/>
  <c r="D10" i="2"/>
  <c r="N23" i="1" s="1"/>
  <c r="D11" i="2"/>
  <c r="D12" i="2"/>
  <c r="N25" i="1" s="1"/>
  <c r="D7" i="2"/>
  <c r="N20" i="1" s="1"/>
  <c r="G9" i="2"/>
  <c r="Q22" i="1" s="1"/>
  <c r="G10" i="2"/>
  <c r="Q23" i="1" s="1"/>
  <c r="G12" i="2"/>
  <c r="Q25" i="1" s="1"/>
  <c r="E10" i="2"/>
  <c r="O23" i="1" s="1"/>
  <c r="F11" i="2" l="1"/>
  <c r="N24" i="1"/>
  <c r="F7" i="2"/>
  <c r="F12" i="2"/>
  <c r="F8" i="2"/>
  <c r="F10" i="2"/>
  <c r="F9" i="2"/>
  <c r="H10" i="2"/>
  <c r="H11" i="2"/>
  <c r="G13" i="2"/>
  <c r="G24" i="2" l="1"/>
  <c r="H24" i="2" s="1"/>
  <c r="F24" i="2"/>
  <c r="E24" i="2"/>
  <c r="D24" i="2"/>
  <c r="C24" i="2"/>
  <c r="B24" i="2"/>
  <c r="H23" i="2"/>
  <c r="F13" i="2"/>
  <c r="H13" i="2" s="1"/>
  <c r="E13" i="2"/>
  <c r="D13" i="2"/>
  <c r="C13" i="2"/>
  <c r="C27" i="2" s="1"/>
  <c r="B28" i="2" s="1"/>
  <c r="B13" i="2"/>
  <c r="B27" i="2" s="1"/>
  <c r="H12" i="2"/>
  <c r="H9" i="2"/>
  <c r="H8" i="2"/>
  <c r="H7" i="2"/>
  <c r="Q26" i="1" l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P25" i="1"/>
  <c r="R25" i="1" s="1"/>
  <c r="P24" i="1"/>
  <c r="R24" i="1" s="1"/>
  <c r="P23" i="1"/>
  <c r="R23" i="1" s="1"/>
  <c r="P22" i="1"/>
  <c r="R22" i="1" s="1"/>
  <c r="P21" i="1"/>
  <c r="R21" i="1" s="1"/>
  <c r="P20" i="1"/>
  <c r="R20" i="1" s="1"/>
  <c r="P26" i="1" l="1"/>
  <c r="R26" i="1" s="1"/>
  <c r="N13" i="1" l="1"/>
  <c r="O13" i="1"/>
  <c r="P13" i="1"/>
  <c r="Q13" i="1"/>
  <c r="R13" i="1"/>
  <c r="J13" i="1" l="1"/>
  <c r="B13" i="1" l="1"/>
  <c r="C13" i="1"/>
  <c r="D13" i="1"/>
  <c r="E13" i="1"/>
  <c r="F13" i="1"/>
  <c r="G13" i="1"/>
  <c r="H13" i="1"/>
  <c r="I13" i="1"/>
  <c r="K13" i="1"/>
  <c r="L13" i="1"/>
  <c r="M13" i="1"/>
</calcChain>
</file>

<file path=xl/sharedStrings.xml><?xml version="1.0" encoding="utf-8"?>
<sst xmlns="http://schemas.openxmlformats.org/spreadsheetml/2006/main" count="103" uniqueCount="50">
  <si>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</si>
  <si>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</si>
  <si>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</si>
  <si>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</si>
  <si>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</si>
  <si>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</si>
  <si>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</si>
  <si>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</si>
  <si>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</si>
  <si>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</si>
  <si>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</si>
  <si>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</si>
  <si>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</si>
  <si>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</si>
  <si>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</si>
  <si>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</si>
  <si>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</si>
  <si>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</si>
  <si>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</si>
  <si>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</si>
  <si>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</si>
  <si>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</si>
  <si>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</si>
  <si>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</si>
  <si>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</si>
  <si>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</si>
  <si>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</si>
  <si>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</si>
  <si>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</si>
  <si>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</si>
  <si>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</si>
  <si>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</si>
  <si>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</si>
  <si>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</si>
  <si>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</si>
  <si>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</si>
  <si>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</si>
  <si>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</si>
  <si>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</si>
  <si>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Joseph R. Biden</t>
  </si>
  <si>
    <t>Juliάn Castro</t>
  </si>
  <si>
    <t>John K. Delaney</t>
  </si>
  <si>
    <t>Don J. Grundmann</t>
  </si>
  <si>
    <t>Joint School Dist. No.381</t>
  </si>
  <si>
    <t xml:space="preserve">Plant Facilities </t>
  </si>
  <si>
    <t>Reserve Fund</t>
  </si>
  <si>
    <t>IN FAVOR OF</t>
  </si>
  <si>
    <t>AGAINST</t>
  </si>
  <si>
    <t>113 Heglar-Yale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</si>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</sst>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5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name val="Helv"/>
    </font>
    <font>
      <b/>
      <sz val="18"/>
      <color rgb="FF0000FF"/>
      <name val="Helv"/>
    </font>
    <font>
      <sz val="18"/>
      <name val="Helv"/>
    </font>
    <font>
      <b/>
      <sz val="1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name val="Arial Narrow"/>
      <family val="2"/>
    </font>
    <font>
      <i/>
      <sz val="11"/>
      <name val="Arial Narrow"/>
      <family val="2"/>
    </font>
    <font>
      <b/>
      <sz val="11"/>
      <color indexed="12"/>
      <name val="Arial Narrow"/>
      <family val="2"/>
    </font>
    <font>
      <sz val="11"/>
      <name val="Helv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0" fontId="7" fillId="0" borderId="0" xfId="0" applyFont="1"/>
    <xf numFmtId="9" fontId="6" fillId="0" borderId="0" xfId="1" applyFont="1" applyAlignment="1">
      <alignment horizontal="center" vertical="center"/>
    </xf>
    <xf numFmtId="0" fontId="8" fillId="0" borderId="12" xfId="0" applyFont="1" applyFill="1" applyBorder="1" applyAlignment="1" applyProtection="1"/>
    <xf numFmtId="0" fontId="8" fillId="0" borderId="24" xfId="0" applyFont="1" applyFill="1" applyBorder="1" applyAlignment="1" applyProtection="1">
      <alignment horizontal="center"/>
    </xf>
    <xf numFmtId="0" fontId="8" fillId="0" borderId="25" xfId="0" applyFont="1" applyFill="1" applyBorder="1" applyAlignment="1" applyProtection="1">
      <alignment horizontal="center"/>
    </xf>
    <xf numFmtId="0" fontId="8" fillId="0" borderId="26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/>
    <xf numFmtId="0" fontId="8" fillId="0" borderId="3" xfId="0" applyFont="1" applyFill="1" applyBorder="1" applyAlignment="1" applyProtection="1">
      <alignment horizontal="center"/>
    </xf>
    <xf numFmtId="0" fontId="8" fillId="0" borderId="4" xfId="0" applyFont="1" applyFill="1" applyBorder="1" applyAlignment="1" applyProtection="1">
      <alignment horizontal="center"/>
    </xf>
    <xf numFmtId="0" fontId="8" fillId="0" borderId="5" xfId="0" applyFont="1" applyFill="1" applyBorder="1" applyAlignment="1" applyProtection="1">
      <alignment horizontal="center"/>
    </xf>
    <xf numFmtId="0" fontId="9" fillId="0" borderId="13" xfId="0" applyFont="1" applyBorder="1"/>
    <xf numFmtId="0" fontId="9" fillId="0" borderId="2" xfId="0" applyFont="1" applyBorder="1" applyAlignment="1">
      <alignment horizontal="center"/>
    </xf>
    <xf numFmtId="0" fontId="10" fillId="0" borderId="15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textRotation="90"/>
    </xf>
    <xf numFmtId="3" fontId="8" fillId="2" borderId="6" xfId="0" applyNumberFormat="1" applyFont="1" applyFill="1" applyBorder="1" applyAlignment="1" applyProtection="1">
      <alignment horizontal="left"/>
    </xf>
    <xf numFmtId="3" fontId="8" fillId="2" borderId="7" xfId="0" applyNumberFormat="1" applyFont="1" applyFill="1" applyBorder="1" applyAlignment="1" applyProtection="1">
      <alignment horizontal="left"/>
    </xf>
    <xf numFmtId="3" fontId="11" fillId="2" borderId="7" xfId="0" applyNumberFormat="1" applyFont="1" applyFill="1" applyBorder="1" applyAlignment="1" applyProtection="1"/>
    <xf numFmtId="3" fontId="11" fillId="2" borderId="8" xfId="0" applyNumberFormat="1" applyFont="1" applyFill="1" applyBorder="1" applyAlignment="1" applyProtection="1"/>
    <xf numFmtId="3" fontId="11" fillId="0" borderId="1" xfId="0" applyNumberFormat="1" applyFont="1" applyFill="1" applyBorder="1" applyAlignment="1" applyProtection="1">
      <alignment horizontal="left"/>
    </xf>
    <xf numFmtId="3" fontId="12" fillId="0" borderId="34" xfId="0" applyNumberFormat="1" applyFont="1" applyFill="1" applyBorder="1" applyAlignment="1" applyProtection="1">
      <alignment horizontal="center"/>
      <protection locked="0"/>
    </xf>
    <xf numFmtId="3" fontId="11" fillId="0" borderId="34" xfId="0" applyNumberFormat="1" applyFont="1" applyFill="1" applyBorder="1" applyAlignment="1" applyProtection="1">
      <alignment horizontal="center"/>
      <protection locked="0"/>
    </xf>
    <xf numFmtId="3" fontId="11" fillId="0" borderId="34" xfId="0" applyNumberFormat="1" applyFont="1" applyFill="1" applyBorder="1" applyAlignment="1" applyProtection="1">
      <protection locked="0"/>
    </xf>
    <xf numFmtId="3" fontId="11" fillId="0" borderId="34" xfId="0" applyNumberFormat="1" applyFont="1" applyBorder="1" applyAlignment="1" applyProtection="1">
      <alignment horizontal="center"/>
      <protection locked="0"/>
    </xf>
    <xf numFmtId="3" fontId="12" fillId="0" borderId="2" xfId="0" applyNumberFormat="1" applyFont="1" applyFill="1" applyBorder="1" applyAlignment="1" applyProtection="1">
      <alignment horizontal="center"/>
      <protection locked="0"/>
    </xf>
    <xf numFmtId="3" fontId="11" fillId="0" borderId="2" xfId="0" applyNumberFormat="1" applyFont="1" applyFill="1" applyBorder="1" applyAlignment="1" applyProtection="1">
      <alignment horizontal="center"/>
      <protection locked="0"/>
    </xf>
    <xf numFmtId="3" fontId="11" fillId="0" borderId="2" xfId="0" applyNumberFormat="1" applyFont="1" applyFill="1" applyBorder="1" applyAlignment="1" applyProtection="1">
      <protection locked="0"/>
    </xf>
    <xf numFmtId="3" fontId="11" fillId="0" borderId="2" xfId="0" applyNumberFormat="1" applyFont="1" applyBorder="1" applyAlignment="1" applyProtection="1">
      <alignment horizontal="center"/>
      <protection locked="0"/>
    </xf>
    <xf numFmtId="3" fontId="13" fillId="0" borderId="2" xfId="0" applyNumberFormat="1" applyFont="1" applyFill="1" applyBorder="1" applyAlignment="1" applyProtection="1">
      <alignment horizontal="left"/>
    </xf>
    <xf numFmtId="3" fontId="13" fillId="0" borderId="2" xfId="0" applyNumberFormat="1" applyFont="1" applyBorder="1" applyAlignment="1" applyProtection="1">
      <alignment horizontal="center"/>
    </xf>
    <xf numFmtId="3" fontId="13" fillId="0" borderId="18" xfId="0" applyNumberFormat="1" applyFont="1" applyBorder="1" applyAlignment="1" applyProtection="1">
      <alignment horizontal="center"/>
    </xf>
    <xf numFmtId="3" fontId="13" fillId="0" borderId="0" xfId="0" applyNumberFormat="1" applyFont="1" applyFill="1" applyBorder="1" applyAlignment="1" applyProtection="1">
      <alignment horizontal="left"/>
    </xf>
    <xf numFmtId="3" fontId="13" fillId="0" borderId="0" xfId="0" applyNumberFormat="1" applyFont="1" applyBorder="1" applyAlignment="1" applyProtection="1">
      <alignment horizontal="center"/>
    </xf>
    <xf numFmtId="0" fontId="11" fillId="0" borderId="0" xfId="0" applyFont="1" applyFill="1" applyBorder="1" applyAlignment="1" applyProtection="1">
      <protection locked="0"/>
    </xf>
    <xf numFmtId="0" fontId="8" fillId="0" borderId="14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0" fontId="8" fillId="0" borderId="27" xfId="0" applyFont="1" applyFill="1" applyBorder="1" applyAlignment="1" applyProtection="1">
      <alignment horizontal="center"/>
    </xf>
    <xf numFmtId="0" fontId="11" fillId="0" borderId="14" xfId="0" applyFont="1" applyFill="1" applyBorder="1" applyAlignment="1" applyProtection="1">
      <alignment horizontal="left"/>
    </xf>
    <xf numFmtId="0" fontId="11" fillId="0" borderId="3" xfId="0" applyFont="1" applyFill="1" applyBorder="1" applyAlignment="1" applyProtection="1">
      <alignment horizontal="center"/>
    </xf>
    <xf numFmtId="0" fontId="11" fillId="0" borderId="4" xfId="0" applyFont="1" applyFill="1" applyBorder="1" applyAlignment="1" applyProtection="1">
      <alignment horizontal="center"/>
    </xf>
    <xf numFmtId="0" fontId="11" fillId="0" borderId="5" xfId="0" applyFont="1" applyFill="1" applyBorder="1" applyAlignment="1" applyProtection="1">
      <alignment horizontal="center"/>
    </xf>
    <xf numFmtId="0" fontId="8" fillId="0" borderId="15" xfId="0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 textRotation="90" wrapText="1"/>
    </xf>
    <xf numFmtId="1" fontId="11" fillId="0" borderId="2" xfId="0" applyNumberFormat="1" applyFont="1" applyFill="1" applyBorder="1" applyAlignment="1" applyProtection="1">
      <alignment horizontal="center" vertical="center" textRotation="90" wrapText="1"/>
    </xf>
    <xf numFmtId="3" fontId="11" fillId="0" borderId="20" xfId="0" applyNumberFormat="1" applyFont="1" applyFill="1" applyBorder="1" applyAlignment="1" applyProtection="1">
      <alignment horizontal="center"/>
      <protection locked="0"/>
    </xf>
    <xf numFmtId="3" fontId="11" fillId="0" borderId="16" xfId="0" applyNumberFormat="1" applyFont="1" applyBorder="1" applyAlignment="1" applyProtection="1">
      <alignment horizontal="center"/>
      <protection locked="0"/>
    </xf>
    <xf numFmtId="3" fontId="11" fillId="0" borderId="29" xfId="0" applyNumberFormat="1" applyFont="1" applyBorder="1" applyAlignment="1" applyProtection="1">
      <alignment horizontal="center"/>
      <protection locked="0"/>
    </xf>
    <xf numFmtId="3" fontId="11" fillId="0" borderId="20" xfId="0" applyNumberFormat="1" applyFont="1" applyBorder="1" applyAlignment="1" applyProtection="1">
      <alignment horizontal="center"/>
      <protection locked="0"/>
    </xf>
    <xf numFmtId="3" fontId="11" fillId="0" borderId="10" xfId="0" applyNumberFormat="1" applyFont="1" applyBorder="1" applyAlignment="1" applyProtection="1">
      <alignment horizontal="center"/>
      <protection locked="0"/>
    </xf>
    <xf numFmtId="3" fontId="11" fillId="0" borderId="9" xfId="0" applyNumberFormat="1" applyFont="1" applyBorder="1" applyAlignment="1" applyProtection="1">
      <alignment horizontal="center"/>
      <protection locked="0"/>
    </xf>
    <xf numFmtId="3" fontId="11" fillId="0" borderId="10" xfId="0" applyNumberFormat="1" applyFont="1" applyBorder="1" applyAlignment="1" applyProtection="1">
      <alignment horizontal="center"/>
    </xf>
    <xf numFmtId="164" fontId="11" fillId="0" borderId="10" xfId="0" applyNumberFormat="1" applyFont="1" applyFill="1" applyBorder="1" applyAlignment="1" applyProtection="1">
      <alignment horizontal="center"/>
    </xf>
    <xf numFmtId="3" fontId="11" fillId="0" borderId="28" xfId="0" applyNumberFormat="1" applyFont="1" applyFill="1" applyBorder="1" applyAlignment="1" applyProtection="1">
      <alignment horizontal="center"/>
      <protection locked="0"/>
    </xf>
    <xf numFmtId="3" fontId="11" fillId="0" borderId="22" xfId="0" applyNumberFormat="1" applyFont="1" applyBorder="1" applyAlignment="1" applyProtection="1">
      <alignment horizontal="center"/>
      <protection locked="0"/>
    </xf>
    <xf numFmtId="3" fontId="11" fillId="0" borderId="30" xfId="0" applyNumberFormat="1" applyFont="1" applyBorder="1" applyAlignment="1" applyProtection="1">
      <alignment horizontal="center"/>
      <protection locked="0"/>
    </xf>
    <xf numFmtId="3" fontId="11" fillId="0" borderId="28" xfId="0" applyNumberFormat="1" applyFont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  <protection locked="0"/>
    </xf>
    <xf numFmtId="3" fontId="11" fillId="0" borderId="17" xfId="0" applyNumberFormat="1" applyFont="1" applyBorder="1" applyAlignment="1" applyProtection="1">
      <alignment horizontal="center"/>
      <protection locked="0"/>
    </xf>
    <xf numFmtId="3" fontId="11" fillId="0" borderId="11" xfId="0" applyNumberFormat="1" applyFont="1" applyBorder="1" applyAlignment="1" applyProtection="1">
      <alignment horizontal="center"/>
    </xf>
    <xf numFmtId="164" fontId="11" fillId="0" borderId="11" xfId="0" applyNumberFormat="1" applyFont="1" applyFill="1" applyBorder="1" applyAlignment="1" applyProtection="1">
      <alignment horizontal="center"/>
    </xf>
    <xf numFmtId="3" fontId="11" fillId="0" borderId="37" xfId="0" applyNumberFormat="1" applyFont="1" applyFill="1" applyBorder="1" applyAlignment="1" applyProtection="1">
      <alignment horizontal="center"/>
      <protection locked="0"/>
    </xf>
    <xf numFmtId="3" fontId="11" fillId="0" borderId="23" xfId="0" applyNumberFormat="1" applyFont="1" applyBorder="1" applyAlignment="1" applyProtection="1">
      <alignment horizontal="center"/>
      <protection locked="0"/>
    </xf>
    <xf numFmtId="3" fontId="11" fillId="0" borderId="38" xfId="0" applyNumberFormat="1" applyFont="1" applyBorder="1" applyAlignment="1" applyProtection="1">
      <alignment horizontal="center"/>
      <protection locked="0"/>
    </xf>
    <xf numFmtId="3" fontId="11" fillId="0" borderId="37" xfId="0" applyNumberFormat="1" applyFont="1" applyBorder="1" applyAlignment="1" applyProtection="1">
      <alignment horizontal="center"/>
      <protection locked="0"/>
    </xf>
    <xf numFmtId="3" fontId="11" fillId="0" borderId="19" xfId="0" applyNumberFormat="1" applyFont="1" applyBorder="1" applyAlignment="1" applyProtection="1">
      <alignment horizontal="center"/>
      <protection locked="0"/>
    </xf>
    <xf numFmtId="10" fontId="13" fillId="0" borderId="2" xfId="0" applyNumberFormat="1" applyFont="1" applyBorder="1" applyAlignment="1" applyProtection="1">
      <alignment horizontal="center"/>
    </xf>
    <xf numFmtId="0" fontId="11" fillId="0" borderId="24" xfId="0" applyFont="1" applyBorder="1" applyAlignment="1" applyProtection="1">
      <alignment horizontal="left"/>
      <protection locked="0"/>
    </xf>
    <xf numFmtId="0" fontId="8" fillId="0" borderId="24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14" xfId="0" applyFont="1" applyBorder="1" applyAlignment="1">
      <alignment horizontal="left"/>
    </xf>
    <xf numFmtId="0" fontId="8" fillId="0" borderId="14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14" xfId="0" applyFont="1" applyBorder="1"/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8" fillId="0" borderId="1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textRotation="90"/>
    </xf>
    <xf numFmtId="0" fontId="11" fillId="0" borderId="2" xfId="0" applyFont="1" applyBorder="1" applyAlignment="1">
      <alignment horizontal="center" vertical="center" textRotation="90" wrapText="1"/>
    </xf>
    <xf numFmtId="1" fontId="11" fillId="0" borderId="2" xfId="0" applyNumberFormat="1" applyFont="1" applyBorder="1" applyAlignment="1">
      <alignment horizontal="center" vertical="center" textRotation="90" wrapText="1"/>
    </xf>
    <xf numFmtId="3" fontId="8" fillId="2" borderId="6" xfId="0" applyNumberFormat="1" applyFont="1" applyFill="1" applyBorder="1" applyAlignment="1">
      <alignment horizontal="left"/>
    </xf>
    <xf numFmtId="3" fontId="11" fillId="2" borderId="7" xfId="0" applyNumberFormat="1" applyFont="1" applyFill="1" applyBorder="1"/>
    <xf numFmtId="3" fontId="11" fillId="2" borderId="31" xfId="0" applyNumberFormat="1" applyFont="1" applyFill="1" applyBorder="1"/>
    <xf numFmtId="3" fontId="11" fillId="2" borderId="8" xfId="0" applyNumberFormat="1" applyFont="1" applyFill="1" applyBorder="1"/>
    <xf numFmtId="3" fontId="11" fillId="0" borderId="1" xfId="0" applyNumberFormat="1" applyFont="1" applyBorder="1" applyAlignment="1">
      <alignment horizontal="left"/>
    </xf>
    <xf numFmtId="3" fontId="11" fillId="0" borderId="9" xfId="0" applyNumberFormat="1" applyFont="1" applyBorder="1" applyAlignment="1">
      <alignment horizontal="center"/>
    </xf>
    <xf numFmtId="164" fontId="11" fillId="0" borderId="32" xfId="0" applyNumberFormat="1" applyFont="1" applyBorder="1" applyAlignment="1">
      <alignment horizontal="center"/>
    </xf>
    <xf numFmtId="3" fontId="11" fillId="0" borderId="21" xfId="0" applyNumberFormat="1" applyFont="1" applyBorder="1" applyAlignment="1" applyProtection="1">
      <alignment horizontal="center"/>
      <protection locked="0"/>
    </xf>
    <xf numFmtId="3" fontId="11" fillId="0" borderId="32" xfId="0" applyNumberFormat="1" applyFont="1" applyBorder="1" applyAlignment="1" applyProtection="1">
      <alignment horizontal="center"/>
      <protection locked="0"/>
    </xf>
    <xf numFmtId="3" fontId="11" fillId="0" borderId="33" xfId="0" applyNumberFormat="1" applyFont="1" applyBorder="1" applyAlignment="1">
      <alignment horizontal="center"/>
    </xf>
    <xf numFmtId="3" fontId="11" fillId="3" borderId="21" xfId="0" applyNumberFormat="1" applyFont="1" applyFill="1" applyBorder="1" applyAlignment="1" applyProtection="1">
      <alignment horizontal="center"/>
      <protection locked="0"/>
    </xf>
    <xf numFmtId="3" fontId="11" fillId="3" borderId="32" xfId="0" applyNumberFormat="1" applyFont="1" applyFill="1" applyBorder="1" applyAlignment="1" applyProtection="1">
      <alignment horizontal="center"/>
      <protection locked="0"/>
    </xf>
    <xf numFmtId="3" fontId="11" fillId="0" borderId="35" xfId="0" applyNumberFormat="1" applyFont="1" applyBorder="1" applyAlignment="1" applyProtection="1">
      <alignment horizontal="center"/>
      <protection locked="0"/>
    </xf>
    <xf numFmtId="3" fontId="11" fillId="0" borderId="13" xfId="0" applyNumberFormat="1" applyFont="1" applyBorder="1" applyAlignment="1">
      <alignment horizontal="center"/>
    </xf>
    <xf numFmtId="3" fontId="11" fillId="0" borderId="36" xfId="0" applyNumberFormat="1" applyFont="1" applyBorder="1" applyAlignment="1" applyProtection="1">
      <alignment horizontal="center"/>
      <protection locked="0"/>
    </xf>
    <xf numFmtId="164" fontId="11" fillId="0" borderId="36" xfId="0" applyNumberFormat="1" applyFont="1" applyBorder="1" applyAlignment="1">
      <alignment horizontal="center"/>
    </xf>
    <xf numFmtId="3" fontId="13" fillId="0" borderId="2" xfId="0" applyNumberFormat="1" applyFont="1" applyBorder="1" applyAlignment="1">
      <alignment horizontal="left"/>
    </xf>
    <xf numFmtId="3" fontId="13" fillId="0" borderId="2" xfId="0" applyNumberFormat="1" applyFont="1" applyBorder="1" applyAlignment="1">
      <alignment horizontal="center"/>
    </xf>
    <xf numFmtId="164" fontId="13" fillId="0" borderId="2" xfId="0" applyNumberFormat="1" applyFont="1" applyBorder="1" applyAlignment="1">
      <alignment horizontal="center"/>
    </xf>
    <xf numFmtId="0" fontId="14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0310%20-%20ENR%20-%20Precinct%20Detai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00310%20-%20Election%20Night%20Report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"/>
    </sheetNames>
    <sheetDataSet>
      <sheetData sheetId="0">
        <row r="5">
          <cell r="F5">
            <v>4</v>
          </cell>
          <cell r="G5">
            <v>1</v>
          </cell>
          <cell r="H5">
            <v>3</v>
          </cell>
          <cell r="I5">
            <v>115</v>
          </cell>
          <cell r="J5">
            <v>3</v>
          </cell>
          <cell r="K5">
            <v>2</v>
          </cell>
          <cell r="L5">
            <v>0</v>
          </cell>
          <cell r="M5">
            <v>40</v>
          </cell>
          <cell r="N5">
            <v>5</v>
          </cell>
          <cell r="O5">
            <v>0</v>
          </cell>
          <cell r="P5">
            <v>0</v>
          </cell>
          <cell r="Q5">
            <v>1</v>
          </cell>
          <cell r="R5">
            <v>2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20</v>
          </cell>
          <cell r="Y5">
            <v>0</v>
          </cell>
          <cell r="Z5">
            <v>2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1</v>
          </cell>
        </row>
        <row r="6">
          <cell r="F6">
            <v>2</v>
          </cell>
          <cell r="G6">
            <v>1</v>
          </cell>
          <cell r="H6">
            <v>3</v>
          </cell>
          <cell r="I6">
            <v>165</v>
          </cell>
          <cell r="J6">
            <v>7</v>
          </cell>
          <cell r="K6">
            <v>1</v>
          </cell>
          <cell r="L6">
            <v>0</v>
          </cell>
          <cell r="M6">
            <v>48</v>
          </cell>
          <cell r="N6">
            <v>4</v>
          </cell>
          <cell r="O6">
            <v>0</v>
          </cell>
          <cell r="P6">
            <v>0</v>
          </cell>
          <cell r="Q6">
            <v>5</v>
          </cell>
          <cell r="R6">
            <v>1</v>
          </cell>
          <cell r="S6">
            <v>0</v>
          </cell>
          <cell r="T6">
            <v>0</v>
          </cell>
          <cell r="U6">
            <v>0</v>
          </cell>
          <cell r="V6">
            <v>3</v>
          </cell>
          <cell r="W6">
            <v>0</v>
          </cell>
          <cell r="X6">
            <v>25</v>
          </cell>
          <cell r="Y6">
            <v>0</v>
          </cell>
          <cell r="Z6">
            <v>1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</row>
        <row r="7">
          <cell r="F7">
            <v>0</v>
          </cell>
          <cell r="G7">
            <v>1</v>
          </cell>
          <cell r="H7">
            <v>0</v>
          </cell>
          <cell r="I7">
            <v>206</v>
          </cell>
          <cell r="J7">
            <v>5</v>
          </cell>
          <cell r="K7">
            <v>0</v>
          </cell>
          <cell r="L7">
            <v>0</v>
          </cell>
          <cell r="M7">
            <v>48</v>
          </cell>
          <cell r="N7">
            <v>12</v>
          </cell>
          <cell r="O7">
            <v>0</v>
          </cell>
          <cell r="P7">
            <v>0</v>
          </cell>
          <cell r="Q7">
            <v>1</v>
          </cell>
          <cell r="R7">
            <v>0</v>
          </cell>
          <cell r="S7">
            <v>0</v>
          </cell>
          <cell r="T7">
            <v>2</v>
          </cell>
          <cell r="U7">
            <v>1</v>
          </cell>
          <cell r="V7">
            <v>0</v>
          </cell>
          <cell r="W7">
            <v>0</v>
          </cell>
          <cell r="X7">
            <v>30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1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</row>
        <row r="8">
          <cell r="F8">
            <v>0</v>
          </cell>
          <cell r="G8">
            <v>1</v>
          </cell>
          <cell r="H8">
            <v>1</v>
          </cell>
          <cell r="I8">
            <v>77</v>
          </cell>
          <cell r="J8">
            <v>1</v>
          </cell>
          <cell r="K8">
            <v>2</v>
          </cell>
          <cell r="L8">
            <v>0</v>
          </cell>
          <cell r="M8">
            <v>5</v>
          </cell>
          <cell r="N8">
            <v>0</v>
          </cell>
          <cell r="O8">
            <v>0</v>
          </cell>
          <cell r="P8">
            <v>0</v>
          </cell>
          <cell r="Q8">
            <v>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3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</row>
        <row r="9">
          <cell r="F9">
            <v>0</v>
          </cell>
          <cell r="G9">
            <v>0</v>
          </cell>
          <cell r="H9">
            <v>0</v>
          </cell>
          <cell r="I9">
            <v>30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</row>
        <row r="10">
          <cell r="F10">
            <v>0</v>
          </cell>
          <cell r="G10">
            <v>0</v>
          </cell>
          <cell r="H10">
            <v>0</v>
          </cell>
          <cell r="I10">
            <v>43</v>
          </cell>
          <cell r="J10">
            <v>0</v>
          </cell>
          <cell r="K10">
            <v>0</v>
          </cell>
          <cell r="L10">
            <v>0</v>
          </cell>
          <cell r="M10">
            <v>25</v>
          </cell>
          <cell r="N10">
            <v>1</v>
          </cell>
          <cell r="O10">
            <v>0</v>
          </cell>
          <cell r="P10">
            <v>1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1</v>
          </cell>
          <cell r="W10">
            <v>0</v>
          </cell>
          <cell r="X10">
            <v>23</v>
          </cell>
          <cell r="Y10">
            <v>0</v>
          </cell>
          <cell r="Z10">
            <v>1</v>
          </cell>
          <cell r="AA10">
            <v>0</v>
          </cell>
          <cell r="AB10">
            <v>1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"/>
      <sheetName val="DS200 Results Pres Prim"/>
      <sheetName val="Ballot Question #381"/>
    </sheetNames>
    <sheetDataSet>
      <sheetData sheetId="0">
        <row r="8">
          <cell r="B8">
            <v>683</v>
          </cell>
          <cell r="H8">
            <v>695</v>
          </cell>
          <cell r="N8">
            <v>230</v>
          </cell>
        </row>
        <row r="9">
          <cell r="B9">
            <v>837</v>
          </cell>
          <cell r="H9">
            <v>865</v>
          </cell>
          <cell r="N9">
            <v>311</v>
          </cell>
        </row>
        <row r="10">
          <cell r="B10">
            <v>981</v>
          </cell>
          <cell r="H10">
            <v>999</v>
          </cell>
          <cell r="N10">
            <v>354</v>
          </cell>
        </row>
        <row r="11">
          <cell r="B11">
            <v>330</v>
          </cell>
          <cell r="H11">
            <v>334</v>
          </cell>
          <cell r="N11">
            <v>91</v>
          </cell>
        </row>
        <row r="12">
          <cell r="B12">
            <v>122</v>
          </cell>
          <cell r="N12">
            <v>30</v>
          </cell>
        </row>
        <row r="13">
          <cell r="B13">
            <v>353</v>
          </cell>
          <cell r="H13">
            <v>356</v>
          </cell>
          <cell r="N13">
            <v>98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zoomScaleNormal="100" zoomScaleSheetLayoutView="100" workbookViewId="0">
      <selection sqref="A1:XFD1"/>
    </sheetView>
  </sheetViews>
  <sheetFormatPr defaultColWidth="9.140625" defaultRowHeight="12.75"/>
  <cols>
    <col min="1" max="1" width="10.7109375" style="4" customWidth="1"/>
    <col min="2" max="6" width="6.42578125" style="4" customWidth="1"/>
    <col min="7" max="14" width="6.42578125" style="7" customWidth="1"/>
    <col min="15" max="17" width="6.42578125" style="1" customWidth="1"/>
    <col min="18" max="18" width="7.140625" style="1" bestFit="1" customWidth="1"/>
    <col min="19" max="16384" width="9.140625" style="1"/>
  </cols>
  <sheetData>
    <row r="1" spans="1:18" ht="26.25" customHeight="1"/>
    <row r="2" spans="1:18" s="5" customFormat="1" ht="16.5">
      <c r="A2" s="12"/>
      <c r="B2" s="13" t="s">
        <v>10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5"/>
    </row>
    <row r="3" spans="1:18" s="5" customFormat="1" ht="16.5">
      <c r="A3" s="16"/>
      <c r="B3" s="17" t="s">
        <v>11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</row>
    <row r="4" spans="1:18" ht="16.5">
      <c r="A4" s="20"/>
      <c r="B4" s="21" t="s">
        <v>14</v>
      </c>
      <c r="C4" s="21" t="s">
        <v>14</v>
      </c>
      <c r="D4" s="21" t="s">
        <v>14</v>
      </c>
      <c r="E4" s="21" t="s">
        <v>14</v>
      </c>
      <c r="F4" s="21" t="s">
        <v>14</v>
      </c>
      <c r="G4" s="21" t="s">
        <v>14</v>
      </c>
      <c r="H4" s="21" t="s">
        <v>14</v>
      </c>
      <c r="I4" s="21" t="s">
        <v>14</v>
      </c>
      <c r="J4" s="21" t="s">
        <v>14</v>
      </c>
      <c r="K4" s="21" t="s">
        <v>14</v>
      </c>
      <c r="L4" s="21" t="s">
        <v>14</v>
      </c>
      <c r="M4" s="21" t="s">
        <v>14</v>
      </c>
      <c r="N4" s="21" t="s">
        <v>14</v>
      </c>
      <c r="O4" s="21" t="s">
        <v>14</v>
      </c>
      <c r="P4" s="21" t="s">
        <v>14</v>
      </c>
      <c r="Q4" s="21" t="s">
        <v>14</v>
      </c>
      <c r="R4" s="21" t="s">
        <v>14</v>
      </c>
    </row>
    <row r="5" spans="1:18" s="2" customFormat="1" ht="100.5" thickBot="1">
      <c r="A5" s="22" t="s">
        <v>4</v>
      </c>
      <c r="B5" s="23" t="s">
        <v>15</v>
      </c>
      <c r="C5" s="23" t="s">
        <v>39</v>
      </c>
      <c r="D5" s="23" t="s">
        <v>16</v>
      </c>
      <c r="E5" s="23" t="s">
        <v>17</v>
      </c>
      <c r="F5" s="23" t="s">
        <v>18</v>
      </c>
      <c r="G5" s="23" t="s">
        <v>19</v>
      </c>
      <c r="H5" s="23" t="s">
        <v>40</v>
      </c>
      <c r="I5" s="23" t="s">
        <v>20</v>
      </c>
      <c r="J5" s="23" t="s">
        <v>41</v>
      </c>
      <c r="K5" s="23" t="s">
        <v>21</v>
      </c>
      <c r="L5" s="23" t="s">
        <v>22</v>
      </c>
      <c r="M5" s="23" t="s">
        <v>23</v>
      </c>
      <c r="N5" s="23" t="s">
        <v>24</v>
      </c>
      <c r="O5" s="23" t="s">
        <v>25</v>
      </c>
      <c r="P5" s="23" t="s">
        <v>26</v>
      </c>
      <c r="Q5" s="23" t="s">
        <v>27</v>
      </c>
      <c r="R5" s="23" t="s">
        <v>28</v>
      </c>
    </row>
    <row r="6" spans="1:18" s="3" customFormat="1" ht="17.25" thickBot="1">
      <c r="A6" s="24"/>
      <c r="B6" s="25"/>
      <c r="C6" s="25"/>
      <c r="D6" s="25"/>
      <c r="E6" s="25"/>
      <c r="F6" s="25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7"/>
    </row>
    <row r="7" spans="1:18" s="3" customFormat="1" ht="16.5">
      <c r="A7" s="28">
        <v>1</v>
      </c>
      <c r="B7" s="29">
        <f>[1]Sheet!$L5</f>
        <v>0</v>
      </c>
      <c r="C7" s="30">
        <f>[1]Sheet!$M5</f>
        <v>40</v>
      </c>
      <c r="D7" s="30">
        <f>[1]Sheet!$N5</f>
        <v>5</v>
      </c>
      <c r="E7" s="31">
        <f>[1]Sheet!$O5</f>
        <v>0</v>
      </c>
      <c r="F7" s="30">
        <f>[1]Sheet!$P5</f>
        <v>0</v>
      </c>
      <c r="G7" s="30">
        <f>[1]Sheet!$Q5</f>
        <v>1</v>
      </c>
      <c r="H7" s="32">
        <f>[1]Sheet!$R5</f>
        <v>2</v>
      </c>
      <c r="I7" s="32">
        <f>[1]Sheet!$S5</f>
        <v>0</v>
      </c>
      <c r="J7" s="32">
        <f>[1]Sheet!$T5</f>
        <v>0</v>
      </c>
      <c r="K7" s="32">
        <f>[1]Sheet!$U5</f>
        <v>0</v>
      </c>
      <c r="L7" s="32">
        <f>[1]Sheet!$V5</f>
        <v>0</v>
      </c>
      <c r="M7" s="32">
        <f>[1]Sheet!$W5</f>
        <v>0</v>
      </c>
      <c r="N7" s="32">
        <f>[1]Sheet!$X5</f>
        <v>20</v>
      </c>
      <c r="O7" s="32">
        <f>[1]Sheet!$Y5</f>
        <v>0</v>
      </c>
      <c r="P7" s="32">
        <f>[1]Sheet!$Z5</f>
        <v>2</v>
      </c>
      <c r="Q7" s="32">
        <f>[1]Sheet!$AA5</f>
        <v>0</v>
      </c>
      <c r="R7" s="32">
        <f>[1]Sheet!$AB5</f>
        <v>0</v>
      </c>
    </row>
    <row r="8" spans="1:18" s="3" customFormat="1" ht="16.5">
      <c r="A8" s="28">
        <v>2</v>
      </c>
      <c r="B8" s="33">
        <f>[1]Sheet!$L6</f>
        <v>0</v>
      </c>
      <c r="C8" s="34">
        <f>[1]Sheet!$M6</f>
        <v>48</v>
      </c>
      <c r="D8" s="34">
        <f>[1]Sheet!$N6</f>
        <v>4</v>
      </c>
      <c r="E8" s="35">
        <f>[1]Sheet!$O6</f>
        <v>0</v>
      </c>
      <c r="F8" s="34">
        <f>[1]Sheet!$P6</f>
        <v>0</v>
      </c>
      <c r="G8" s="34">
        <f>[1]Sheet!$Q6</f>
        <v>5</v>
      </c>
      <c r="H8" s="36">
        <f>[1]Sheet!$R6</f>
        <v>1</v>
      </c>
      <c r="I8" s="36">
        <f>[1]Sheet!$S6</f>
        <v>0</v>
      </c>
      <c r="J8" s="36">
        <f>[1]Sheet!$T6</f>
        <v>0</v>
      </c>
      <c r="K8" s="36">
        <f>[1]Sheet!$U6</f>
        <v>0</v>
      </c>
      <c r="L8" s="36">
        <f>[1]Sheet!$V6</f>
        <v>3</v>
      </c>
      <c r="M8" s="36">
        <f>[1]Sheet!$W6</f>
        <v>0</v>
      </c>
      <c r="N8" s="36">
        <f>[1]Sheet!$X6</f>
        <v>25</v>
      </c>
      <c r="O8" s="36">
        <f>[1]Sheet!$Y6</f>
        <v>0</v>
      </c>
      <c r="P8" s="36">
        <f>[1]Sheet!$Z6</f>
        <v>1</v>
      </c>
      <c r="Q8" s="36">
        <f>[1]Sheet!$AA6</f>
        <v>0</v>
      </c>
      <c r="R8" s="36">
        <f>[1]Sheet!$AB6</f>
        <v>0</v>
      </c>
    </row>
    <row r="9" spans="1:18" s="3" customFormat="1" ht="16.5">
      <c r="A9" s="28">
        <v>3</v>
      </c>
      <c r="B9" s="33">
        <f>[1]Sheet!$L7</f>
        <v>0</v>
      </c>
      <c r="C9" s="34">
        <f>[1]Sheet!$M7</f>
        <v>48</v>
      </c>
      <c r="D9" s="34">
        <f>[1]Sheet!$N7</f>
        <v>12</v>
      </c>
      <c r="E9" s="35">
        <f>[1]Sheet!$O7</f>
        <v>0</v>
      </c>
      <c r="F9" s="34">
        <f>[1]Sheet!$P7</f>
        <v>0</v>
      </c>
      <c r="G9" s="34">
        <f>[1]Sheet!$Q7</f>
        <v>1</v>
      </c>
      <c r="H9" s="36">
        <f>[1]Sheet!$R7</f>
        <v>0</v>
      </c>
      <c r="I9" s="36">
        <f>[1]Sheet!$S7</f>
        <v>0</v>
      </c>
      <c r="J9" s="36">
        <f>[1]Sheet!$T7</f>
        <v>2</v>
      </c>
      <c r="K9" s="36">
        <f>[1]Sheet!$U7</f>
        <v>1</v>
      </c>
      <c r="L9" s="36">
        <f>[1]Sheet!$V7</f>
        <v>0</v>
      </c>
      <c r="M9" s="36">
        <f>[1]Sheet!$W7</f>
        <v>0</v>
      </c>
      <c r="N9" s="36">
        <f>[1]Sheet!$X7</f>
        <v>30</v>
      </c>
      <c r="O9" s="36">
        <f>[1]Sheet!$Y7</f>
        <v>0</v>
      </c>
      <c r="P9" s="36">
        <f>[1]Sheet!$Z7</f>
        <v>0</v>
      </c>
      <c r="Q9" s="36">
        <f>[1]Sheet!$AA7</f>
        <v>0</v>
      </c>
      <c r="R9" s="36">
        <f>[1]Sheet!$AB7</f>
        <v>0</v>
      </c>
    </row>
    <row r="10" spans="1:18" s="6" customFormat="1" ht="16.5">
      <c r="A10" s="28">
        <v>4</v>
      </c>
      <c r="B10" s="33">
        <f>[1]Sheet!$L8</f>
        <v>0</v>
      </c>
      <c r="C10" s="34">
        <f>[1]Sheet!$M8</f>
        <v>5</v>
      </c>
      <c r="D10" s="34">
        <f>[1]Sheet!$N8</f>
        <v>0</v>
      </c>
      <c r="E10" s="35">
        <f>[1]Sheet!$O8</f>
        <v>0</v>
      </c>
      <c r="F10" s="34">
        <f>[1]Sheet!$P8</f>
        <v>0</v>
      </c>
      <c r="G10" s="34">
        <f>[1]Sheet!$Q8</f>
        <v>1</v>
      </c>
      <c r="H10" s="36">
        <f>[1]Sheet!$R8</f>
        <v>0</v>
      </c>
      <c r="I10" s="36">
        <f>[1]Sheet!$S8</f>
        <v>0</v>
      </c>
      <c r="J10" s="36">
        <f>[1]Sheet!$T8</f>
        <v>0</v>
      </c>
      <c r="K10" s="36">
        <f>[1]Sheet!$U8</f>
        <v>0</v>
      </c>
      <c r="L10" s="36">
        <f>[1]Sheet!$V8</f>
        <v>0</v>
      </c>
      <c r="M10" s="36">
        <f>[1]Sheet!$W8</f>
        <v>0</v>
      </c>
      <c r="N10" s="36">
        <f>[1]Sheet!$X8</f>
        <v>3</v>
      </c>
      <c r="O10" s="36">
        <f>[1]Sheet!$Y8</f>
        <v>0</v>
      </c>
      <c r="P10" s="36">
        <f>[1]Sheet!$Z8</f>
        <v>0</v>
      </c>
      <c r="Q10" s="36">
        <f>[1]Sheet!$AA8</f>
        <v>0</v>
      </c>
      <c r="R10" s="36">
        <f>[1]Sheet!$AB8</f>
        <v>0</v>
      </c>
    </row>
    <row r="11" spans="1:18" s="6" customFormat="1" ht="16.5">
      <c r="A11" s="28">
        <v>5</v>
      </c>
      <c r="B11" s="33">
        <f>[1]Sheet!$L9</f>
        <v>0</v>
      </c>
      <c r="C11" s="34">
        <f>[1]Sheet!$M9</f>
        <v>0</v>
      </c>
      <c r="D11" s="34">
        <f>[1]Sheet!$N9</f>
        <v>0</v>
      </c>
      <c r="E11" s="35">
        <f>[1]Sheet!$O9</f>
        <v>0</v>
      </c>
      <c r="F11" s="34">
        <f>[1]Sheet!$P9</f>
        <v>0</v>
      </c>
      <c r="G11" s="34">
        <f>[1]Sheet!$Q9</f>
        <v>0</v>
      </c>
      <c r="H11" s="36">
        <f>[1]Sheet!$R9</f>
        <v>0</v>
      </c>
      <c r="I11" s="36">
        <f>[1]Sheet!$S9</f>
        <v>0</v>
      </c>
      <c r="J11" s="36">
        <f>[1]Sheet!$T9</f>
        <v>0</v>
      </c>
      <c r="K11" s="36">
        <f>[1]Sheet!$U9</f>
        <v>0</v>
      </c>
      <c r="L11" s="36">
        <f>[1]Sheet!$V9</f>
        <v>0</v>
      </c>
      <c r="M11" s="36">
        <f>[1]Sheet!$W9</f>
        <v>0</v>
      </c>
      <c r="N11" s="36">
        <f>[1]Sheet!$X9</f>
        <v>0</v>
      </c>
      <c r="O11" s="36">
        <f>[1]Sheet!$Y9</f>
        <v>0</v>
      </c>
      <c r="P11" s="36">
        <f>[1]Sheet!$Z9</f>
        <v>0</v>
      </c>
      <c r="Q11" s="36">
        <f>[1]Sheet!$AA9</f>
        <v>0</v>
      </c>
      <c r="R11" s="36">
        <f>[1]Sheet!$AB9</f>
        <v>0</v>
      </c>
    </row>
    <row r="12" spans="1:18" s="6" customFormat="1" ht="16.5">
      <c r="A12" s="28">
        <v>6</v>
      </c>
      <c r="B12" s="33">
        <f>[1]Sheet!$L10</f>
        <v>0</v>
      </c>
      <c r="C12" s="34">
        <f>[1]Sheet!$M10</f>
        <v>25</v>
      </c>
      <c r="D12" s="34">
        <f>[1]Sheet!$N10</f>
        <v>1</v>
      </c>
      <c r="E12" s="35">
        <f>[1]Sheet!$O10</f>
        <v>0</v>
      </c>
      <c r="F12" s="34">
        <f>[1]Sheet!$P10</f>
        <v>1</v>
      </c>
      <c r="G12" s="34">
        <f>[1]Sheet!$Q10</f>
        <v>0</v>
      </c>
      <c r="H12" s="36">
        <f>[1]Sheet!$R10</f>
        <v>0</v>
      </c>
      <c r="I12" s="36">
        <f>[1]Sheet!$S10</f>
        <v>0</v>
      </c>
      <c r="J12" s="36">
        <f>[1]Sheet!$T10</f>
        <v>0</v>
      </c>
      <c r="K12" s="36">
        <f>[1]Sheet!$U10</f>
        <v>0</v>
      </c>
      <c r="L12" s="36">
        <f>[1]Sheet!$V10</f>
        <v>1</v>
      </c>
      <c r="M12" s="36">
        <f>[1]Sheet!$W10</f>
        <v>0</v>
      </c>
      <c r="N12" s="36">
        <f>[1]Sheet!$X10</f>
        <v>23</v>
      </c>
      <c r="O12" s="36">
        <f>[1]Sheet!$Y10</f>
        <v>0</v>
      </c>
      <c r="P12" s="36">
        <f>[1]Sheet!$Z10</f>
        <v>1</v>
      </c>
      <c r="Q12" s="36">
        <f>[1]Sheet!$AA10</f>
        <v>0</v>
      </c>
      <c r="R12" s="36">
        <f>[1]Sheet!$AB10</f>
        <v>1</v>
      </c>
    </row>
    <row r="13" spans="1:18" ht="16.5">
      <c r="A13" s="37" t="s">
        <v>0</v>
      </c>
      <c r="B13" s="38">
        <f t="shared" ref="B13:R13" si="0">SUM(B7:B12)</f>
        <v>0</v>
      </c>
      <c r="C13" s="38">
        <f t="shared" si="0"/>
        <v>166</v>
      </c>
      <c r="D13" s="38">
        <f t="shared" si="0"/>
        <v>22</v>
      </c>
      <c r="E13" s="38">
        <f t="shared" si="0"/>
        <v>0</v>
      </c>
      <c r="F13" s="38">
        <f t="shared" si="0"/>
        <v>1</v>
      </c>
      <c r="G13" s="38">
        <f t="shared" si="0"/>
        <v>8</v>
      </c>
      <c r="H13" s="39">
        <f t="shared" si="0"/>
        <v>3</v>
      </c>
      <c r="I13" s="39">
        <f t="shared" si="0"/>
        <v>0</v>
      </c>
      <c r="J13" s="39">
        <f t="shared" si="0"/>
        <v>2</v>
      </c>
      <c r="K13" s="38">
        <f t="shared" si="0"/>
        <v>1</v>
      </c>
      <c r="L13" s="38">
        <f t="shared" si="0"/>
        <v>4</v>
      </c>
      <c r="M13" s="38">
        <f t="shared" si="0"/>
        <v>0</v>
      </c>
      <c r="N13" s="38">
        <f t="shared" si="0"/>
        <v>101</v>
      </c>
      <c r="O13" s="38">
        <f t="shared" si="0"/>
        <v>0</v>
      </c>
      <c r="P13" s="38">
        <f t="shared" si="0"/>
        <v>4</v>
      </c>
      <c r="Q13" s="38">
        <f t="shared" si="0"/>
        <v>0</v>
      </c>
      <c r="R13" s="38">
        <f t="shared" si="0"/>
        <v>1</v>
      </c>
    </row>
    <row r="14" spans="1:18" ht="16.5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2"/>
      <c r="P14" s="42"/>
      <c r="Q14" s="42"/>
      <c r="R14" s="42"/>
    </row>
    <row r="15" spans="1:18" ht="16.5">
      <c r="A15" s="12"/>
      <c r="B15" s="13" t="s">
        <v>10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3" t="s">
        <v>2</v>
      </c>
      <c r="O15" s="14"/>
      <c r="P15" s="14"/>
      <c r="Q15" s="14"/>
      <c r="R15" s="15"/>
    </row>
    <row r="16" spans="1:18" ht="16.5">
      <c r="A16" s="16"/>
      <c r="B16" s="17" t="s">
        <v>11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43" t="s">
        <v>3</v>
      </c>
      <c r="O16" s="44"/>
      <c r="P16" s="44"/>
      <c r="Q16" s="44"/>
      <c r="R16" s="45"/>
    </row>
    <row r="17" spans="1:18" ht="16.5">
      <c r="A17" s="46"/>
      <c r="B17" s="21" t="s">
        <v>1</v>
      </c>
      <c r="C17" s="21" t="s">
        <v>1</v>
      </c>
      <c r="D17" s="21" t="s">
        <v>1</v>
      </c>
      <c r="E17" s="21" t="s">
        <v>1</v>
      </c>
      <c r="F17" s="21" t="s">
        <v>1</v>
      </c>
      <c r="G17" s="21" t="s">
        <v>1</v>
      </c>
      <c r="H17" s="21" t="s">
        <v>12</v>
      </c>
      <c r="I17" s="21" t="s">
        <v>12</v>
      </c>
      <c r="J17" s="21" t="s">
        <v>12</v>
      </c>
      <c r="K17" s="21" t="s">
        <v>12</v>
      </c>
      <c r="L17" s="21" t="s">
        <v>12</v>
      </c>
      <c r="M17" s="21" t="s">
        <v>12</v>
      </c>
      <c r="N17" s="47"/>
      <c r="O17" s="48"/>
      <c r="P17" s="48"/>
      <c r="Q17" s="48"/>
      <c r="R17" s="49"/>
    </row>
    <row r="18" spans="1:18" ht="189" thickBot="1">
      <c r="A18" s="50" t="s">
        <v>4</v>
      </c>
      <c r="B18" s="23" t="s">
        <v>29</v>
      </c>
      <c r="C18" s="23" t="s">
        <v>30</v>
      </c>
      <c r="D18" s="23" t="s">
        <v>31</v>
      </c>
      <c r="E18" s="23" t="s">
        <v>32</v>
      </c>
      <c r="F18" s="23" t="s">
        <v>33</v>
      </c>
      <c r="G18" s="23" t="s">
        <v>34</v>
      </c>
      <c r="H18" s="23" t="s">
        <v>35</v>
      </c>
      <c r="I18" s="23" t="s">
        <v>36</v>
      </c>
      <c r="J18" s="23" t="s">
        <v>42</v>
      </c>
      <c r="K18" s="23" t="s">
        <v>37</v>
      </c>
      <c r="L18" s="23" t="s">
        <v>13</v>
      </c>
      <c r="M18" s="23" t="s">
        <v>38</v>
      </c>
      <c r="N18" s="51" t="s">
        <v>5</v>
      </c>
      <c r="O18" s="51" t="s">
        <v>6</v>
      </c>
      <c r="P18" s="51" t="s">
        <v>8</v>
      </c>
      <c r="Q18" s="51" t="s">
        <v>9</v>
      </c>
      <c r="R18" s="52" t="s">
        <v>7</v>
      </c>
    </row>
    <row r="19" spans="1:18" ht="17.25" thickBot="1">
      <c r="A19" s="24"/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7"/>
    </row>
    <row r="20" spans="1:18" ht="16.5">
      <c r="A20" s="28">
        <v>1</v>
      </c>
      <c r="B20" s="53">
        <f>[1]Sheet!$F5</f>
        <v>4</v>
      </c>
      <c r="C20" s="54">
        <f>[1]Sheet!$G5</f>
        <v>1</v>
      </c>
      <c r="D20" s="54">
        <f>[1]Sheet!$H5</f>
        <v>3</v>
      </c>
      <c r="E20" s="54">
        <f>[1]Sheet!$I5</f>
        <v>115</v>
      </c>
      <c r="F20" s="54">
        <f>[1]Sheet!$J5</f>
        <v>3</v>
      </c>
      <c r="G20" s="55">
        <f>[1]Sheet!$K5</f>
        <v>2</v>
      </c>
      <c r="H20" s="56">
        <f>[1]Sheet!$AC5</f>
        <v>0</v>
      </c>
      <c r="I20" s="54">
        <f>[1]Sheet!$AD5</f>
        <v>0</v>
      </c>
      <c r="J20" s="54">
        <f>[1]Sheet!$AE5</f>
        <v>0</v>
      </c>
      <c r="K20" s="54">
        <f>[1]Sheet!$AF5</f>
        <v>0</v>
      </c>
      <c r="L20" s="54">
        <f>[1]Sheet!$AG5</f>
        <v>0</v>
      </c>
      <c r="M20" s="57">
        <f>[1]Sheet!$AH5</f>
        <v>1</v>
      </c>
      <c r="N20" s="58">
        <f>'School Dist. 381'!D7</f>
        <v>683</v>
      </c>
      <c r="O20" s="57">
        <f>'School Dist. 381'!E7</f>
        <v>12</v>
      </c>
      <c r="P20" s="59">
        <f t="shared" ref="P20:P25" si="1">IF(N20&lt;&gt;0,N20+O20,"")</f>
        <v>695</v>
      </c>
      <c r="Q20" s="57">
        <f>'School Dist. 381'!G7</f>
        <v>230</v>
      </c>
      <c r="R20" s="60">
        <f>IF(N20&lt;&gt;0,Q20/P20,"")</f>
        <v>0.33093525179856115</v>
      </c>
    </row>
    <row r="21" spans="1:18" ht="16.5">
      <c r="A21" s="28">
        <v>2</v>
      </c>
      <c r="B21" s="61">
        <f>[1]Sheet!$F6</f>
        <v>2</v>
      </c>
      <c r="C21" s="62">
        <f>[1]Sheet!$G6</f>
        <v>1</v>
      </c>
      <c r="D21" s="62">
        <f>[1]Sheet!$H6</f>
        <v>3</v>
      </c>
      <c r="E21" s="62">
        <f>[1]Sheet!$I6</f>
        <v>165</v>
      </c>
      <c r="F21" s="62">
        <f>[1]Sheet!$J6</f>
        <v>7</v>
      </c>
      <c r="G21" s="63">
        <f>[1]Sheet!$K6</f>
        <v>1</v>
      </c>
      <c r="H21" s="64">
        <f>[1]Sheet!$AC6</f>
        <v>0</v>
      </c>
      <c r="I21" s="62">
        <f>[1]Sheet!$AD6</f>
        <v>0</v>
      </c>
      <c r="J21" s="62">
        <f>[1]Sheet!$AE6</f>
        <v>0</v>
      </c>
      <c r="K21" s="62">
        <f>[1]Sheet!$AF6</f>
        <v>0</v>
      </c>
      <c r="L21" s="62">
        <f>[1]Sheet!$AG6</f>
        <v>0</v>
      </c>
      <c r="M21" s="65">
        <f>[1]Sheet!$AH6</f>
        <v>0</v>
      </c>
      <c r="N21" s="66">
        <f>'School Dist. 381'!D8</f>
        <v>837</v>
      </c>
      <c r="O21" s="65">
        <f>'School Dist. 381'!E8</f>
        <v>28</v>
      </c>
      <c r="P21" s="67">
        <f t="shared" si="1"/>
        <v>865</v>
      </c>
      <c r="Q21" s="65">
        <f>'School Dist. 381'!G8</f>
        <v>311</v>
      </c>
      <c r="R21" s="68">
        <f t="shared" ref="R21:R26" si="2">IF(N21&lt;&gt;0,Q21/P21,"")</f>
        <v>0.35953757225433525</v>
      </c>
    </row>
    <row r="22" spans="1:18" ht="16.5">
      <c r="A22" s="28">
        <v>3</v>
      </c>
      <c r="B22" s="61">
        <f>[1]Sheet!$F7</f>
        <v>0</v>
      </c>
      <c r="C22" s="62">
        <f>[1]Sheet!$G7</f>
        <v>1</v>
      </c>
      <c r="D22" s="62">
        <f>[1]Sheet!$H7</f>
        <v>0</v>
      </c>
      <c r="E22" s="62">
        <f>[1]Sheet!$I7</f>
        <v>206</v>
      </c>
      <c r="F22" s="62">
        <f>[1]Sheet!$J7</f>
        <v>5</v>
      </c>
      <c r="G22" s="63">
        <f>[1]Sheet!$K7</f>
        <v>0</v>
      </c>
      <c r="H22" s="64">
        <f>[1]Sheet!$AC7</f>
        <v>0</v>
      </c>
      <c r="I22" s="62">
        <f>[1]Sheet!$AD7</f>
        <v>1</v>
      </c>
      <c r="J22" s="62">
        <f>[1]Sheet!$AE7</f>
        <v>0</v>
      </c>
      <c r="K22" s="62">
        <f>[1]Sheet!$AF7</f>
        <v>0</v>
      </c>
      <c r="L22" s="62">
        <f>[1]Sheet!$AG7</f>
        <v>0</v>
      </c>
      <c r="M22" s="65">
        <f>[1]Sheet!$AH7</f>
        <v>0</v>
      </c>
      <c r="N22" s="66">
        <f>'School Dist. 381'!D9</f>
        <v>981</v>
      </c>
      <c r="O22" s="65">
        <f>'School Dist. 381'!E9</f>
        <v>18</v>
      </c>
      <c r="P22" s="67">
        <f t="shared" si="1"/>
        <v>999</v>
      </c>
      <c r="Q22" s="65">
        <f>'School Dist. 381'!G9</f>
        <v>354</v>
      </c>
      <c r="R22" s="68">
        <f t="shared" si="2"/>
        <v>0.35435435435435436</v>
      </c>
    </row>
    <row r="23" spans="1:18" ht="16.5">
      <c r="A23" s="28">
        <v>4</v>
      </c>
      <c r="B23" s="61">
        <f>[1]Sheet!$F8</f>
        <v>0</v>
      </c>
      <c r="C23" s="62">
        <f>[1]Sheet!$G8</f>
        <v>1</v>
      </c>
      <c r="D23" s="62">
        <f>[1]Sheet!$H8</f>
        <v>1</v>
      </c>
      <c r="E23" s="62">
        <f>[1]Sheet!$I8</f>
        <v>77</v>
      </c>
      <c r="F23" s="62">
        <f>[1]Sheet!$J8</f>
        <v>1</v>
      </c>
      <c r="G23" s="63">
        <f>[1]Sheet!$K8</f>
        <v>2</v>
      </c>
      <c r="H23" s="64">
        <f>[1]Sheet!$AC8</f>
        <v>0</v>
      </c>
      <c r="I23" s="62">
        <f>[1]Sheet!$AD8</f>
        <v>0</v>
      </c>
      <c r="J23" s="62">
        <f>[1]Sheet!$AE8</f>
        <v>0</v>
      </c>
      <c r="K23" s="62">
        <f>[1]Sheet!$AF8</f>
        <v>0</v>
      </c>
      <c r="L23" s="62">
        <f>[1]Sheet!$AG8</f>
        <v>0</v>
      </c>
      <c r="M23" s="65">
        <f>[1]Sheet!$AH8</f>
        <v>0</v>
      </c>
      <c r="N23" s="66">
        <f>'School Dist. 381'!D10</f>
        <v>330</v>
      </c>
      <c r="O23" s="65">
        <f>'School Dist. 381'!E10</f>
        <v>4</v>
      </c>
      <c r="P23" s="67">
        <f t="shared" si="1"/>
        <v>334</v>
      </c>
      <c r="Q23" s="65">
        <f>'School Dist. 381'!G10</f>
        <v>91</v>
      </c>
      <c r="R23" s="68">
        <f t="shared" si="2"/>
        <v>0.27245508982035926</v>
      </c>
    </row>
    <row r="24" spans="1:18" ht="16.5">
      <c r="A24" s="28">
        <v>5</v>
      </c>
      <c r="B24" s="61">
        <f>[1]Sheet!$F9</f>
        <v>0</v>
      </c>
      <c r="C24" s="62">
        <f>[1]Sheet!$G9</f>
        <v>0</v>
      </c>
      <c r="D24" s="62">
        <f>[1]Sheet!$H9</f>
        <v>0</v>
      </c>
      <c r="E24" s="62">
        <f>[1]Sheet!$I9</f>
        <v>30</v>
      </c>
      <c r="F24" s="62">
        <f>[1]Sheet!$J9</f>
        <v>0</v>
      </c>
      <c r="G24" s="63">
        <f>[1]Sheet!$K9</f>
        <v>0</v>
      </c>
      <c r="H24" s="64">
        <f>[1]Sheet!$AC9</f>
        <v>0</v>
      </c>
      <c r="I24" s="62">
        <f>[1]Sheet!$AD9</f>
        <v>0</v>
      </c>
      <c r="J24" s="62">
        <f>[1]Sheet!$AE9</f>
        <v>0</v>
      </c>
      <c r="K24" s="62">
        <f>[1]Sheet!$AF9</f>
        <v>0</v>
      </c>
      <c r="L24" s="62">
        <f>[1]Sheet!$AG9</f>
        <v>0</v>
      </c>
      <c r="M24" s="65">
        <f>[1]Sheet!$AH9</f>
        <v>0</v>
      </c>
      <c r="N24" s="66">
        <f>'School Dist. 381'!D11</f>
        <v>122</v>
      </c>
      <c r="O24" s="65">
        <f>'School Dist. 381'!E11</f>
        <v>0</v>
      </c>
      <c r="P24" s="67">
        <f t="shared" si="1"/>
        <v>122</v>
      </c>
      <c r="Q24" s="65">
        <f>'School Dist. 381'!G11</f>
        <v>30</v>
      </c>
      <c r="R24" s="68">
        <f t="shared" si="2"/>
        <v>0.24590163934426229</v>
      </c>
    </row>
    <row r="25" spans="1:18" ht="16.5">
      <c r="A25" s="28">
        <v>6</v>
      </c>
      <c r="B25" s="69">
        <f>[1]Sheet!$F10</f>
        <v>0</v>
      </c>
      <c r="C25" s="70">
        <f>[1]Sheet!$G10</f>
        <v>0</v>
      </c>
      <c r="D25" s="70">
        <f>[1]Sheet!$H10</f>
        <v>0</v>
      </c>
      <c r="E25" s="70">
        <f>[1]Sheet!$I10</f>
        <v>43</v>
      </c>
      <c r="F25" s="70">
        <f>[1]Sheet!$J10</f>
        <v>0</v>
      </c>
      <c r="G25" s="71">
        <f>[1]Sheet!$K10</f>
        <v>0</v>
      </c>
      <c r="H25" s="72">
        <f>[1]Sheet!$AC10</f>
        <v>0</v>
      </c>
      <c r="I25" s="70">
        <f>[1]Sheet!$AD10</f>
        <v>0</v>
      </c>
      <c r="J25" s="70">
        <f>[1]Sheet!$AE10</f>
        <v>0</v>
      </c>
      <c r="K25" s="70">
        <f>[1]Sheet!$AF10</f>
        <v>0</v>
      </c>
      <c r="L25" s="70">
        <f>[1]Sheet!$AG10</f>
        <v>0</v>
      </c>
      <c r="M25" s="73">
        <f>[1]Sheet!$AH10</f>
        <v>0</v>
      </c>
      <c r="N25" s="66">
        <f>'School Dist. 381'!D12</f>
        <v>353</v>
      </c>
      <c r="O25" s="65">
        <f>'School Dist. 381'!E12</f>
        <v>3</v>
      </c>
      <c r="P25" s="67">
        <f t="shared" si="1"/>
        <v>356</v>
      </c>
      <c r="Q25" s="65">
        <f>'School Dist. 381'!G12</f>
        <v>98</v>
      </c>
      <c r="R25" s="68">
        <f t="shared" si="2"/>
        <v>0.2752808988764045</v>
      </c>
    </row>
    <row r="26" spans="1:18" ht="16.5">
      <c r="A26" s="37" t="s">
        <v>0</v>
      </c>
      <c r="B26" s="38">
        <f t="shared" ref="B26:Q26" si="3">SUM(B20:B25)</f>
        <v>6</v>
      </c>
      <c r="C26" s="38">
        <f t="shared" si="3"/>
        <v>4</v>
      </c>
      <c r="D26" s="38">
        <f t="shared" si="3"/>
        <v>7</v>
      </c>
      <c r="E26" s="38">
        <f t="shared" si="3"/>
        <v>636</v>
      </c>
      <c r="F26" s="38">
        <f t="shared" si="3"/>
        <v>16</v>
      </c>
      <c r="G26" s="38">
        <f t="shared" si="3"/>
        <v>5</v>
      </c>
      <c r="H26" s="38">
        <f t="shared" si="3"/>
        <v>0</v>
      </c>
      <c r="I26" s="38">
        <f t="shared" si="3"/>
        <v>1</v>
      </c>
      <c r="J26" s="38">
        <f t="shared" si="3"/>
        <v>0</v>
      </c>
      <c r="K26" s="38">
        <f t="shared" si="3"/>
        <v>0</v>
      </c>
      <c r="L26" s="38">
        <f t="shared" si="3"/>
        <v>0</v>
      </c>
      <c r="M26" s="38">
        <f t="shared" si="3"/>
        <v>1</v>
      </c>
      <c r="N26" s="38">
        <f t="shared" si="3"/>
        <v>3306</v>
      </c>
      <c r="O26" s="38">
        <f t="shared" si="3"/>
        <v>65</v>
      </c>
      <c r="P26" s="38">
        <f t="shared" si="3"/>
        <v>3371</v>
      </c>
      <c r="Q26" s="38">
        <f t="shared" si="3"/>
        <v>1114</v>
      </c>
      <c r="R26" s="74">
        <f t="shared" si="2"/>
        <v>0.33046573716997923</v>
      </c>
    </row>
  </sheetData>
  <mergeCells count="7">
    <mergeCell ref="B16:M16"/>
    <mergeCell ref="N16:R16"/>
    <mergeCell ref="N17:R17"/>
    <mergeCell ref="B3:R3"/>
    <mergeCell ref="B2:R2"/>
    <mergeCell ref="B15:M15"/>
    <mergeCell ref="N15:R15"/>
  </mergeCells>
  <phoneticPr fontId="1" type="noConversion"/>
  <printOptions horizontalCentered="1"/>
  <pageMargins left="0.25" right="0.25" top="0.5" bottom="0" header="0.25" footer="0.3"/>
  <pageSetup fitToWidth="0" pageOrder="overThenDown" orientation="landscape" r:id="rId1"/>
  <headerFooter alignWithMargins="0">
    <oddHeader>&amp;C&amp;"Helv,Bold"POWER COUNTY RESULTS
PRESIDENTIAL PRIMARY ELECTION    MARCH 10, 2020</oddHead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zoomScaleNormal="100" workbookViewId="0">
      <selection activeCell="H29" sqref="A1:H29"/>
    </sheetView>
  </sheetViews>
  <sheetFormatPr defaultRowHeight="12.75"/>
  <cols>
    <col min="1" max="1" width="13.85546875" customWidth="1"/>
    <col min="2" max="2" width="10.42578125" customWidth="1"/>
    <col min="3" max="3" width="10" customWidth="1"/>
  </cols>
  <sheetData>
    <row r="1" spans="1:8" ht="16.5">
      <c r="A1" s="75"/>
      <c r="B1" s="76"/>
      <c r="C1" s="77"/>
      <c r="D1" s="78"/>
      <c r="E1" s="79"/>
      <c r="F1" s="79"/>
      <c r="G1" s="79"/>
      <c r="H1" s="80"/>
    </row>
    <row r="2" spans="1:8" ht="16.5">
      <c r="A2" s="81"/>
      <c r="B2" s="82" t="s">
        <v>43</v>
      </c>
      <c r="C2" s="83"/>
      <c r="D2" s="82" t="s">
        <v>2</v>
      </c>
      <c r="E2" s="84"/>
      <c r="F2" s="84"/>
      <c r="G2" s="84"/>
      <c r="H2" s="83"/>
    </row>
    <row r="3" spans="1:8" ht="16.5">
      <c r="A3" s="85"/>
      <c r="B3" s="82" t="s">
        <v>44</v>
      </c>
      <c r="C3" s="83"/>
      <c r="D3" s="82" t="s">
        <v>3</v>
      </c>
      <c r="E3" s="84"/>
      <c r="F3" s="84"/>
      <c r="G3" s="84"/>
      <c r="H3" s="83"/>
    </row>
    <row r="4" spans="1:8" ht="16.5">
      <c r="A4" s="81"/>
      <c r="B4" s="86" t="s">
        <v>45</v>
      </c>
      <c r="C4" s="87"/>
      <c r="D4" s="88"/>
      <c r="E4" s="89"/>
      <c r="F4" s="89"/>
      <c r="G4" s="89"/>
      <c r="H4" s="90"/>
    </row>
    <row r="5" spans="1:8" ht="117" thickBot="1">
      <c r="A5" s="91" t="s">
        <v>4</v>
      </c>
      <c r="B5" s="92" t="s">
        <v>46</v>
      </c>
      <c r="C5" s="92" t="s">
        <v>47</v>
      </c>
      <c r="D5" s="93" t="s">
        <v>5</v>
      </c>
      <c r="E5" s="93" t="s">
        <v>6</v>
      </c>
      <c r="F5" s="93" t="s">
        <v>8</v>
      </c>
      <c r="G5" s="93" t="s">
        <v>9</v>
      </c>
      <c r="H5" s="94" t="s">
        <v>7</v>
      </c>
    </row>
    <row r="6" spans="1:8" ht="17.25" thickBot="1">
      <c r="A6" s="95"/>
      <c r="B6" s="96"/>
      <c r="C6" s="96"/>
      <c r="D6" s="96"/>
      <c r="E6" s="96"/>
      <c r="F6" s="97"/>
      <c r="G6" s="96"/>
      <c r="H6" s="98"/>
    </row>
    <row r="7" spans="1:8" ht="16.5">
      <c r="A7" s="99">
        <v>1</v>
      </c>
      <c r="B7" s="56">
        <v>149</v>
      </c>
      <c r="C7" s="57">
        <v>79</v>
      </c>
      <c r="D7" s="58">
        <f>[2]Statistics!$B8</f>
        <v>683</v>
      </c>
      <c r="E7" s="58">
        <f>[2]Statistics!$H8-[2]Statistics!$B8</f>
        <v>12</v>
      </c>
      <c r="F7" s="100">
        <f>D7+E7</f>
        <v>695</v>
      </c>
      <c r="G7" s="57">
        <f>[2]Statistics!$N$8</f>
        <v>230</v>
      </c>
      <c r="H7" s="101">
        <f t="shared" ref="H7:H13" si="0">IF(G7&lt;&gt;0,G7/F7,"")</f>
        <v>0.33093525179856115</v>
      </c>
    </row>
    <row r="8" spans="1:8" ht="16.5">
      <c r="A8" s="99">
        <v>2</v>
      </c>
      <c r="B8" s="102">
        <v>200</v>
      </c>
      <c r="C8" s="103">
        <v>109</v>
      </c>
      <c r="D8" s="66">
        <f>[2]Statistics!$B9</f>
        <v>837</v>
      </c>
      <c r="E8" s="66">
        <f>[2]Statistics!$H9-[2]Statistics!$B9</f>
        <v>28</v>
      </c>
      <c r="F8" s="104">
        <f>D8+E8</f>
        <v>865</v>
      </c>
      <c r="G8" s="103">
        <f>[2]Statistics!$N9</f>
        <v>311</v>
      </c>
      <c r="H8" s="101">
        <f t="shared" si="0"/>
        <v>0.35953757225433525</v>
      </c>
    </row>
    <row r="9" spans="1:8" ht="16.5">
      <c r="A9" s="99">
        <v>3</v>
      </c>
      <c r="B9" s="102">
        <v>198</v>
      </c>
      <c r="C9" s="103">
        <v>155</v>
      </c>
      <c r="D9" s="66">
        <f>[2]Statistics!$B10</f>
        <v>981</v>
      </c>
      <c r="E9" s="66">
        <f>[2]Statistics!$H10-[2]Statistics!$B10</f>
        <v>18</v>
      </c>
      <c r="F9" s="104">
        <f t="shared" ref="F9:F12" si="1">D9+E9</f>
        <v>999</v>
      </c>
      <c r="G9" s="103">
        <f>[2]Statistics!$N10</f>
        <v>354</v>
      </c>
      <c r="H9" s="101">
        <f t="shared" si="0"/>
        <v>0.35435435435435436</v>
      </c>
    </row>
    <row r="10" spans="1:8" ht="16.5">
      <c r="A10" s="99">
        <v>4</v>
      </c>
      <c r="B10" s="105"/>
      <c r="C10" s="106"/>
      <c r="D10" s="66">
        <f>[2]Statistics!$B11</f>
        <v>330</v>
      </c>
      <c r="E10" s="66">
        <f>[2]Statistics!$H11-[2]Statistics!$B11</f>
        <v>4</v>
      </c>
      <c r="F10" s="104">
        <f t="shared" si="1"/>
        <v>334</v>
      </c>
      <c r="G10" s="103">
        <f>[2]Statistics!$N11</f>
        <v>91</v>
      </c>
      <c r="H10" s="101">
        <f t="shared" si="0"/>
        <v>0.27245508982035926</v>
      </c>
    </row>
    <row r="11" spans="1:8" ht="16.5">
      <c r="A11" s="99">
        <v>5</v>
      </c>
      <c r="B11" s="105"/>
      <c r="C11" s="106"/>
      <c r="D11" s="66">
        <f>[2]Statistics!$B12</f>
        <v>122</v>
      </c>
      <c r="E11" s="66">
        <v>0</v>
      </c>
      <c r="F11" s="104">
        <f t="shared" si="1"/>
        <v>122</v>
      </c>
      <c r="G11" s="103">
        <f>[2]Statistics!$N12</f>
        <v>30</v>
      </c>
      <c r="H11" s="101">
        <f t="shared" si="0"/>
        <v>0.24590163934426229</v>
      </c>
    </row>
    <row r="12" spans="1:8" ht="16.5">
      <c r="A12" s="99">
        <v>6</v>
      </c>
      <c r="B12" s="102">
        <v>58</v>
      </c>
      <c r="C12" s="103">
        <v>36</v>
      </c>
      <c r="D12" s="107">
        <f>[2]Statistics!$B13</f>
        <v>353</v>
      </c>
      <c r="E12" s="107">
        <f>[2]Statistics!$H13-[2]Statistics!$B13</f>
        <v>3</v>
      </c>
      <c r="F12" s="108">
        <f t="shared" si="1"/>
        <v>356</v>
      </c>
      <c r="G12" s="109">
        <f>[2]Statistics!$N13</f>
        <v>98</v>
      </c>
      <c r="H12" s="110">
        <f t="shared" si="0"/>
        <v>0.2752808988764045</v>
      </c>
    </row>
    <row r="13" spans="1:8" ht="16.5">
      <c r="A13" s="111" t="s">
        <v>0</v>
      </c>
      <c r="B13" s="112">
        <f t="shared" ref="B13:G13" si="2">SUM(B7:B12)</f>
        <v>605</v>
      </c>
      <c r="C13" s="112">
        <f t="shared" si="2"/>
        <v>379</v>
      </c>
      <c r="D13" s="112">
        <f t="shared" si="2"/>
        <v>3306</v>
      </c>
      <c r="E13" s="112">
        <f t="shared" si="2"/>
        <v>65</v>
      </c>
      <c r="F13" s="112">
        <f t="shared" si="2"/>
        <v>3371</v>
      </c>
      <c r="G13" s="112">
        <f t="shared" si="2"/>
        <v>1114</v>
      </c>
      <c r="H13" s="113">
        <f t="shared" si="0"/>
        <v>0.33046573716997923</v>
      </c>
    </row>
    <row r="14" spans="1:8" ht="14.25">
      <c r="A14" s="114"/>
      <c r="B14" s="114"/>
      <c r="C14" s="114"/>
      <c r="D14" s="114"/>
      <c r="E14" s="114"/>
      <c r="F14" s="114"/>
      <c r="G14" s="114"/>
      <c r="H14" s="114"/>
    </row>
    <row r="15" spans="1:8" ht="14.25">
      <c r="A15" s="114"/>
      <c r="B15" s="114"/>
      <c r="C15" s="114"/>
      <c r="D15" s="114"/>
      <c r="E15" s="114"/>
      <c r="F15" s="114"/>
      <c r="G15" s="114"/>
      <c r="H15" s="114"/>
    </row>
    <row r="16" spans="1:8" ht="14.25">
      <c r="A16" s="114"/>
      <c r="B16" s="114"/>
      <c r="C16" s="114"/>
      <c r="D16" s="114"/>
      <c r="E16" s="114"/>
      <c r="F16" s="114"/>
      <c r="G16" s="114"/>
      <c r="H16" s="114"/>
    </row>
    <row r="17" spans="1:8" ht="16.5">
      <c r="A17" s="75"/>
      <c r="B17" s="76"/>
      <c r="C17" s="77"/>
      <c r="D17" s="78"/>
      <c r="E17" s="79"/>
      <c r="F17" s="79"/>
      <c r="G17" s="79"/>
      <c r="H17" s="80"/>
    </row>
    <row r="18" spans="1:8" ht="16.5">
      <c r="A18" s="81"/>
      <c r="B18" s="82" t="s">
        <v>43</v>
      </c>
      <c r="C18" s="83"/>
      <c r="D18" s="82" t="s">
        <v>2</v>
      </c>
      <c r="E18" s="84"/>
      <c r="F18" s="84"/>
      <c r="G18" s="84"/>
      <c r="H18" s="83"/>
    </row>
    <row r="19" spans="1:8" ht="16.5">
      <c r="A19" s="85"/>
      <c r="B19" s="82" t="s">
        <v>44</v>
      </c>
      <c r="C19" s="83"/>
      <c r="D19" s="82" t="s">
        <v>3</v>
      </c>
      <c r="E19" s="84"/>
      <c r="F19" s="84"/>
      <c r="G19" s="84"/>
      <c r="H19" s="83"/>
    </row>
    <row r="20" spans="1:8" ht="16.5">
      <c r="A20" s="81"/>
      <c r="B20" s="86" t="s">
        <v>45</v>
      </c>
      <c r="C20" s="87"/>
      <c r="D20" s="88"/>
      <c r="E20" s="89"/>
      <c r="F20" s="89"/>
      <c r="G20" s="89"/>
      <c r="H20" s="90"/>
    </row>
    <row r="21" spans="1:8" ht="117" thickBot="1">
      <c r="A21" s="91" t="s">
        <v>4</v>
      </c>
      <c r="B21" s="92" t="s">
        <v>46</v>
      </c>
      <c r="C21" s="92" t="s">
        <v>47</v>
      </c>
      <c r="D21" s="93" t="s">
        <v>5</v>
      </c>
      <c r="E21" s="93" t="s">
        <v>6</v>
      </c>
      <c r="F21" s="93" t="s">
        <v>8</v>
      </c>
      <c r="G21" s="93" t="s">
        <v>9</v>
      </c>
      <c r="H21" s="94" t="s">
        <v>7</v>
      </c>
    </row>
    <row r="22" spans="1:8" ht="17.25" thickBot="1">
      <c r="A22" s="95"/>
      <c r="B22" s="96"/>
      <c r="C22" s="96"/>
      <c r="D22" s="96"/>
      <c r="E22" s="96"/>
      <c r="F22" s="97"/>
      <c r="G22" s="96"/>
      <c r="H22" s="98"/>
    </row>
    <row r="23" spans="1:8" ht="16.5">
      <c r="A23" s="99" t="s">
        <v>48</v>
      </c>
      <c r="B23" s="56">
        <v>7</v>
      </c>
      <c r="C23" s="57">
        <v>4</v>
      </c>
      <c r="D23" s="58">
        <v>17</v>
      </c>
      <c r="E23" s="57">
        <v>0</v>
      </c>
      <c r="F23" s="100">
        <f>D23+E23</f>
        <v>17</v>
      </c>
      <c r="G23" s="57">
        <v>11</v>
      </c>
      <c r="H23" s="101">
        <f t="shared" ref="H23:H24" si="3">IF(G23&lt;&gt;0,G23/F23,"")</f>
        <v>0.6470588235294118</v>
      </c>
    </row>
    <row r="24" spans="1:8" ht="16.5">
      <c r="A24" s="111" t="s">
        <v>0</v>
      </c>
      <c r="B24" s="112">
        <f t="shared" ref="B24:G24" si="4">SUM(B23:B23)</f>
        <v>7</v>
      </c>
      <c r="C24" s="112">
        <f t="shared" si="4"/>
        <v>4</v>
      </c>
      <c r="D24" s="112">
        <f t="shared" si="4"/>
        <v>17</v>
      </c>
      <c r="E24" s="112">
        <f t="shared" si="4"/>
        <v>0</v>
      </c>
      <c r="F24" s="112">
        <f t="shared" si="4"/>
        <v>17</v>
      </c>
      <c r="G24" s="112">
        <f t="shared" si="4"/>
        <v>11</v>
      </c>
      <c r="H24" s="113">
        <f t="shared" si="3"/>
        <v>0.6470588235294118</v>
      </c>
    </row>
    <row r="27" spans="1:8" ht="23.25">
      <c r="A27" s="8" t="s">
        <v>49</v>
      </c>
      <c r="B27" s="9">
        <f>B13+B24</f>
        <v>612</v>
      </c>
      <c r="C27" s="9">
        <f>C13+C24</f>
        <v>383</v>
      </c>
    </row>
    <row r="28" spans="1:8" ht="23.25">
      <c r="A28" s="10"/>
      <c r="B28" s="11">
        <f>C27/B27</f>
        <v>0.62581699346405228</v>
      </c>
      <c r="C28" s="11"/>
    </row>
    <row r="29" spans="1:8" ht="23.25">
      <c r="A29" s="10"/>
      <c r="B29" s="11"/>
      <c r="C29" s="11"/>
    </row>
  </sheetData>
  <mergeCells count="15">
    <mergeCell ref="B28:C29"/>
    <mergeCell ref="B1:C1"/>
    <mergeCell ref="D1:H1"/>
    <mergeCell ref="B2:C2"/>
    <mergeCell ref="D2:H2"/>
    <mergeCell ref="B3:C3"/>
    <mergeCell ref="D3:H3"/>
    <mergeCell ref="B20:C20"/>
    <mergeCell ref="B4:C4"/>
    <mergeCell ref="B17:C17"/>
    <mergeCell ref="D17:H17"/>
    <mergeCell ref="B18:C18"/>
    <mergeCell ref="D18:H18"/>
    <mergeCell ref="B19:C19"/>
    <mergeCell ref="D19:H19"/>
  </mergeCells>
  <printOptions horizontalCentered="1" verticalCentered="1"/>
  <pageMargins left="0.25" right="0.25" top="0.25" bottom="0.25" header="0.3" footer="0.3"/>
  <pageSetup orientation="portrait" r:id="rId1"/>
  <headerFooter>
    <oddHeader>&amp;C&amp;"Helv,Bold"POWER COUNTY RESULTS
PRESIDENTIAL PRIMARY ELECTION    MARCH 10, 2020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85F274E-9339-445D-8428-36AEB53F7255}"/>
</file>

<file path=customXml/itemProps2.xml><?xml version="1.0" encoding="utf-8"?>
<ds:datastoreItem xmlns:ds="http://schemas.openxmlformats.org/officeDocument/2006/customXml" ds:itemID="{6C315D7C-202A-48CB-8950-E7075F265EF9}"/>
</file>

<file path=customXml/itemProps3.xml><?xml version="1.0" encoding="utf-8"?>
<ds:datastoreItem xmlns:ds="http://schemas.openxmlformats.org/officeDocument/2006/customXml" ds:itemID="{8372647B-923C-4793-BC50-78D836661B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US Pres</vt:lpstr>
      <vt:lpstr>School Dist. 381</vt:lpstr>
      <vt:lpstr>'US Pres'!Print_Titles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Sharee Sprague</cp:lastModifiedBy>
  <cp:lastPrinted>2020-03-17T20:09:59Z</cp:lastPrinted>
  <dcterms:created xsi:type="dcterms:W3CDTF">1998-04-10T16:02:13Z</dcterms:created>
  <dcterms:modified xsi:type="dcterms:W3CDTF">2020-03-17T20:50:27Z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1283200</vt:r8>
  </property>
  <property fmtid="{D5CDD505-2E9C-101B-9397-08002B2CF9AE}" pid="4" name="MediaServiceImageTags">
    <vt:lpwstr/>
  </property>
</Properties>
</file>