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515" windowWidth="12120" windowHeight="4095" tabRatio="601" activeTab="0"/>
  </bookViews>
  <sheets>
    <sheet name="Congressional" sheetId="1" r:id="rId1"/>
    <sheet name="Gov &amp; Lt. Gov" sheetId="2" r:id="rId2"/>
    <sheet name="Sec State - Superintendent" sheetId="3" r:id="rId3"/>
    <sheet name="Props - Voting Stats" sheetId="4" r:id="rId4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'Congressional'!$1:$6</definedName>
    <definedName name="_xlnm.Print_Titles" localSheetId="1">'Gov &amp; Lt. Gov'!$A:$A,'Gov &amp; Lt. Gov'!$1:$6</definedName>
    <definedName name="_xlnm.Print_Titles" localSheetId="3">'Props - Voting Stats'!$1:$6</definedName>
    <definedName name="_xlnm.Print_Titles" localSheetId="2">'Sec State - Superintendent'!$1:$6</definedName>
  </definedNames>
  <calcPr fullCalcOnLoad="1"/>
</workbook>
</file>

<file path=xl/sharedStrings.xml><?xml version="1.0" encoding="utf-8"?>
<sst xmlns="http://schemas.openxmlformats.org/spreadsheetml/2006/main" count="281" uniqueCount="107">
  <si>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</si>
  <si>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</si>
  <si>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</si>
  <si>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</si>
  <si>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</si>
  <si>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</si>
  <si>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</si>
  <si>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</si>
  <si>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</si>
  <si>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</si>
  <si>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</si>
  <si>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</si>
  <si>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</si>
  <si>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</si>
  <si>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</si>
  <si>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</si>
  <si>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</si>
  <si>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</si>
  <si>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</si>
  <si>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</si>
  <si>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</si>
  <si>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</si>
  <si>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</si>
  <si>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</si>
  <si>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</si>
  <si>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</si>
  <si>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</si>
  <si>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</si>
  <si>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</si>
  <si>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</si>
  <si>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</si>
  <si>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</si>
  <si>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</si>
  <si>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</si>
  <si>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</si>
  <si>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</si>
  <si>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</si>
  <si>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</si>
  <si>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</si>
  <si>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</si>
  <si>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</si>
  <si>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</si>
  <si>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</si>
  <si>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</si>
  <si>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</si>
  <si>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</si>
  <si>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</si>
  <si>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</si>
  <si>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</si>
  <si>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</si>
  <si>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</si>
  <si>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DISTRICT 1</t>
  </si>
  <si>
    <t>DISTRICT 2</t>
  </si>
  <si>
    <t>GOVERNOR</t>
  </si>
  <si>
    <t>LIEUTENANT</t>
  </si>
  <si>
    <t>SECRETARY</t>
  </si>
  <si>
    <t>OF STATE</t>
  </si>
  <si>
    <t>STATE</t>
  </si>
  <si>
    <t>CONTROLLER</t>
  </si>
  <si>
    <t>TREASURER</t>
  </si>
  <si>
    <t>ATTORNEY</t>
  </si>
  <si>
    <t>GENERAL</t>
  </si>
  <si>
    <t>Number Election
Day Registrants</t>
  </si>
  <si>
    <t>% of Registered
Voters That Voted</t>
  </si>
  <si>
    <t>VOTING</t>
  </si>
  <si>
    <t>STATISTICS</t>
  </si>
  <si>
    <t>SUPERINTENDENT OF</t>
  </si>
  <si>
    <t>PUBLIC INSTRUCTION</t>
  </si>
  <si>
    <t>Mike Simpson</t>
  </si>
  <si>
    <t>Total Number of Registered Voters at Cutoff</t>
  </si>
  <si>
    <t>Total Number of
Registered Voters</t>
  </si>
  <si>
    <t>Number of
Ballots Cast</t>
  </si>
  <si>
    <t>REPRESENTATIVE</t>
  </si>
  <si>
    <t>UNITED STATES</t>
  </si>
  <si>
    <t>Brad Little</t>
  </si>
  <si>
    <t>Lawrence Wasden</t>
  </si>
  <si>
    <t>Lawerence E. Denney</t>
  </si>
  <si>
    <t>Bruce S. Bistline</t>
  </si>
  <si>
    <t>Sherri Ybarra</t>
  </si>
  <si>
    <t>Issued by Lawerence Denney, Secretary of State</t>
  </si>
  <si>
    <t>Cristina McNeil</t>
  </si>
  <si>
    <t>Russ Fulcher</t>
  </si>
  <si>
    <t>Aaron Swisher</t>
  </si>
  <si>
    <t xml:space="preserve">Brandon D Woolf </t>
  </si>
  <si>
    <t>Cindy Wilson</t>
  </si>
  <si>
    <t>Julie A. Ellsworth</t>
  </si>
  <si>
    <t>Jill Humble</t>
  </si>
  <si>
    <t>Paulette Jordan</t>
  </si>
  <si>
    <t>Kristin Collum</t>
  </si>
  <si>
    <t>Janice McGeachin</t>
  </si>
  <si>
    <t>IND</t>
  </si>
  <si>
    <t>LIB</t>
  </si>
  <si>
    <t>CON</t>
  </si>
  <si>
    <t>Gordon Counsil</t>
  </si>
  <si>
    <t>Paul Farmer</t>
  </si>
  <si>
    <t>Natalie M. Fleming</t>
  </si>
  <si>
    <t>W. Scott Howard</t>
  </si>
  <si>
    <t>Pro-Life</t>
  </si>
  <si>
    <t>Michael J Rath (W/I)</t>
  </si>
  <si>
    <t>Walter L. Bayes</t>
  </si>
  <si>
    <t>Bev "Angel" Boeck</t>
  </si>
  <si>
    <t>Lisa Marie (W/I)</t>
  </si>
  <si>
    <t xml:space="preserve">REP </t>
  </si>
  <si>
    <t>PROP ONE</t>
  </si>
  <si>
    <t>PROP TWO</t>
  </si>
  <si>
    <t>YES</t>
  </si>
  <si>
    <t>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</si>
</sst>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textRotation="90" wrapText="1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/>
    </xf>
    <xf numFmtId="10" fontId="5" fillId="0" borderId="0" xfId="0" applyNumberFormat="1" applyFont="1" applyFill="1" applyBorder="1" applyAlignment="1" applyProtection="1">
      <alignment horizontal="right"/>
      <protection locked="0"/>
    </xf>
    <xf numFmtId="1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10" fontId="6" fillId="0" borderId="29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10" fontId="6" fillId="0" borderId="32" xfId="0" applyNumberFormat="1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5" fillId="0" borderId="34" xfId="0" applyNumberFormat="1" applyFont="1" applyFill="1" applyBorder="1" applyAlignment="1" applyProtection="1">
      <alignment horizontal="center"/>
      <protection locked="0"/>
    </xf>
    <xf numFmtId="10" fontId="5" fillId="0" borderId="34" xfId="0" applyNumberFormat="1" applyFont="1" applyFill="1" applyBorder="1" applyAlignment="1" applyProtection="1">
      <alignment horizontal="center"/>
      <protection/>
    </xf>
    <xf numFmtId="3" fontId="6" fillId="33" borderId="28" xfId="0" applyNumberFormat="1" applyFont="1" applyFill="1" applyBorder="1" applyAlignment="1" applyProtection="1">
      <alignment horizontal="center"/>
      <protection locked="0"/>
    </xf>
    <xf numFmtId="3" fontId="6" fillId="33" borderId="29" xfId="0" applyNumberFormat="1" applyFont="1" applyFill="1" applyBorder="1" applyAlignment="1" applyProtection="1">
      <alignment horizontal="center"/>
      <protection locked="0"/>
    </xf>
    <xf numFmtId="3" fontId="6" fillId="33" borderId="35" xfId="0" applyNumberFormat="1" applyFont="1" applyFill="1" applyBorder="1" applyAlignment="1" applyProtection="1">
      <alignment horizontal="center"/>
      <protection locked="0"/>
    </xf>
    <xf numFmtId="10" fontId="6" fillId="33" borderId="35" xfId="0" applyNumberFormat="1" applyFont="1" applyFill="1" applyBorder="1" applyAlignment="1" applyProtection="1">
      <alignment horizontal="center"/>
      <protection locked="0"/>
    </xf>
    <xf numFmtId="0" fontId="6" fillId="33" borderId="36" xfId="0" applyFont="1" applyFill="1" applyBorder="1" applyAlignment="1" applyProtection="1">
      <alignment horizontal="center"/>
      <protection locked="0"/>
    </xf>
    <xf numFmtId="0" fontId="6" fillId="33" borderId="37" xfId="0" applyFont="1" applyFill="1" applyBorder="1" applyAlignment="1" applyProtection="1">
      <alignment horizontal="center"/>
      <protection locked="0"/>
    </xf>
    <xf numFmtId="0" fontId="6" fillId="33" borderId="38" xfId="0" applyFont="1" applyFill="1" applyBorder="1" applyAlignment="1" applyProtection="1">
      <alignment horizontal="center"/>
      <protection locked="0"/>
    </xf>
    <xf numFmtId="10" fontId="6" fillId="33" borderId="38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5" fillId="0" borderId="48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10" fontId="6" fillId="0" borderId="47" xfId="0" applyNumberFormat="1" applyFont="1" applyFill="1" applyBorder="1" applyAlignment="1" applyProtection="1">
      <alignment horizontal="center"/>
      <protection locked="0"/>
    </xf>
    <xf numFmtId="10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10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10" fontId="6" fillId="0" borderId="16" xfId="0" applyNumberFormat="1" applyFont="1" applyFill="1" applyBorder="1" applyAlignment="1" applyProtection="1">
      <alignment horizontal="center"/>
      <protection locked="0"/>
    </xf>
    <xf numFmtId="10" fontId="6" fillId="0" borderId="3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xSplit="1" ySplit="6" topLeftCell="B7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B7" sqref="B7"/>
    </sheetView>
  </sheetViews>
  <sheetFormatPr defaultColWidth="9.140625" defaultRowHeight="12.75"/>
  <cols>
    <col min="1" max="1" width="10.57421875" style="8" customWidth="1"/>
    <col min="2" max="3" width="8.28125" style="16" customWidth="1"/>
    <col min="4" max="4" width="8.8515625" style="16" customWidth="1"/>
    <col min="5" max="5" width="8.140625" style="16" customWidth="1"/>
    <col min="6" max="6" width="8.57421875" style="16" customWidth="1"/>
    <col min="7" max="7" width="8.28125" style="16" customWidth="1"/>
    <col min="8" max="8" width="7.7109375" style="16" customWidth="1"/>
    <col min="9" max="9" width="8.421875" style="16" customWidth="1"/>
    <col min="10" max="11" width="9.7109375" style="16" customWidth="1"/>
    <col min="12" max="16384" width="9.140625" style="16" customWidth="1"/>
  </cols>
  <sheetData>
    <row r="1" spans="1:11" s="1" customFormat="1" ht="18">
      <c r="A1" s="2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4" t="s">
        <v>0</v>
      </c>
    </row>
    <row r="2" spans="1:11" s="3" customFormat="1" ht="12.75">
      <c r="A2" s="23"/>
      <c r="B2" s="108" t="s">
        <v>73</v>
      </c>
      <c r="C2" s="110"/>
      <c r="D2" s="110"/>
      <c r="E2" s="110"/>
      <c r="F2" s="110"/>
      <c r="G2" s="110"/>
      <c r="H2" s="110"/>
      <c r="I2" s="110"/>
      <c r="J2" s="108" t="s">
        <v>73</v>
      </c>
      <c r="K2" s="109"/>
    </row>
    <row r="3" spans="1:11" s="2" customFormat="1" ht="12.75">
      <c r="A3" s="5"/>
      <c r="B3" s="104" t="s">
        <v>72</v>
      </c>
      <c r="C3" s="105"/>
      <c r="D3" s="105"/>
      <c r="E3" s="105"/>
      <c r="F3" s="105"/>
      <c r="G3" s="105"/>
      <c r="H3" s="105"/>
      <c r="I3" s="105"/>
      <c r="J3" s="104" t="s">
        <v>72</v>
      </c>
      <c r="K3" s="111"/>
    </row>
    <row r="4" spans="1:11" s="2" customFormat="1" ht="12.75">
      <c r="A4" s="5"/>
      <c r="B4" s="106" t="s">
        <v>51</v>
      </c>
      <c r="C4" s="107"/>
      <c r="D4" s="107"/>
      <c r="E4" s="107"/>
      <c r="F4" s="107"/>
      <c r="G4" s="107"/>
      <c r="H4" s="107"/>
      <c r="I4" s="107"/>
      <c r="J4" s="106" t="s">
        <v>52</v>
      </c>
      <c r="K4" s="112"/>
    </row>
    <row r="5" spans="1:11" s="8" customFormat="1" ht="12.75">
      <c r="A5" s="6"/>
      <c r="B5" s="33" t="s">
        <v>90</v>
      </c>
      <c r="C5" s="33" t="s">
        <v>90</v>
      </c>
      <c r="D5" s="33" t="s">
        <v>90</v>
      </c>
      <c r="E5" s="33" t="s">
        <v>50</v>
      </c>
      <c r="F5" s="33" t="s">
        <v>91</v>
      </c>
      <c r="G5" s="33" t="s">
        <v>49</v>
      </c>
      <c r="H5" s="33" t="s">
        <v>92</v>
      </c>
      <c r="I5" s="33" t="s">
        <v>90</v>
      </c>
      <c r="J5" s="7" t="s">
        <v>102</v>
      </c>
      <c r="K5" s="7" t="s">
        <v>49</v>
      </c>
    </row>
    <row r="6" spans="1:11" s="28" customFormat="1" ht="96" customHeight="1">
      <c r="A6" s="27" t="s">
        <v>1</v>
      </c>
      <c r="B6" s="34" t="s">
        <v>93</v>
      </c>
      <c r="C6" s="34" t="s">
        <v>94</v>
      </c>
      <c r="D6" s="34" t="s">
        <v>95</v>
      </c>
      <c r="E6" s="34" t="s">
        <v>81</v>
      </c>
      <c r="F6" s="34" t="s">
        <v>96</v>
      </c>
      <c r="G6" s="34" t="s">
        <v>80</v>
      </c>
      <c r="H6" s="34" t="s">
        <v>97</v>
      </c>
      <c r="I6" s="34" t="s">
        <v>98</v>
      </c>
      <c r="J6" s="18" t="s">
        <v>68</v>
      </c>
      <c r="K6" s="18" t="s">
        <v>82</v>
      </c>
    </row>
    <row r="7" spans="1:11" s="10" customFormat="1" ht="12.75">
      <c r="A7" s="9" t="s">
        <v>2</v>
      </c>
      <c r="B7" s="75">
        <v>286</v>
      </c>
      <c r="C7" s="90">
        <v>1210</v>
      </c>
      <c r="D7" s="90">
        <v>1882</v>
      </c>
      <c r="E7" s="91">
        <v>56449</v>
      </c>
      <c r="F7" s="100">
        <v>1831</v>
      </c>
      <c r="G7" s="100">
        <v>30372</v>
      </c>
      <c r="H7" s="73">
        <v>854</v>
      </c>
      <c r="I7" s="73">
        <v>38</v>
      </c>
      <c r="J7" s="87">
        <v>38619</v>
      </c>
      <c r="K7" s="55">
        <v>55821</v>
      </c>
    </row>
    <row r="8" spans="1:11" s="10" customFormat="1" ht="12.75">
      <c r="A8" s="11" t="s">
        <v>3</v>
      </c>
      <c r="B8" s="79">
        <v>7</v>
      </c>
      <c r="C8" s="92">
        <v>46</v>
      </c>
      <c r="D8" s="92">
        <v>40</v>
      </c>
      <c r="E8" s="93">
        <v>1291</v>
      </c>
      <c r="F8" s="92">
        <v>33</v>
      </c>
      <c r="G8" s="92">
        <v>427</v>
      </c>
      <c r="H8" s="77">
        <v>12</v>
      </c>
      <c r="I8" s="77">
        <v>0</v>
      </c>
      <c r="J8" s="79"/>
      <c r="K8" s="58"/>
    </row>
    <row r="9" spans="1:11" s="10" customFormat="1" ht="12.75">
      <c r="A9" s="11" t="s">
        <v>4</v>
      </c>
      <c r="B9" s="79"/>
      <c r="C9" s="92"/>
      <c r="D9" s="92"/>
      <c r="E9" s="93"/>
      <c r="F9" s="92"/>
      <c r="G9" s="92"/>
      <c r="H9" s="77"/>
      <c r="I9" s="77"/>
      <c r="J9" s="79">
        <v>16370</v>
      </c>
      <c r="K9" s="58">
        <v>12423</v>
      </c>
    </row>
    <row r="10" spans="1:11" s="10" customFormat="1" ht="12.75">
      <c r="A10" s="11" t="s">
        <v>5</v>
      </c>
      <c r="B10" s="79"/>
      <c r="C10" s="92"/>
      <c r="D10" s="92"/>
      <c r="E10" s="93"/>
      <c r="F10" s="92"/>
      <c r="G10" s="92"/>
      <c r="H10" s="77"/>
      <c r="I10" s="77"/>
      <c r="J10" s="79">
        <v>1844</v>
      </c>
      <c r="K10" s="58">
        <v>291</v>
      </c>
    </row>
    <row r="11" spans="1:11" s="10" customFormat="1" ht="12.75">
      <c r="A11" s="11" t="s">
        <v>6</v>
      </c>
      <c r="B11" s="79">
        <v>18</v>
      </c>
      <c r="C11" s="92">
        <v>58</v>
      </c>
      <c r="D11" s="92">
        <v>71</v>
      </c>
      <c r="E11" s="93">
        <v>2471</v>
      </c>
      <c r="F11" s="92">
        <v>61</v>
      </c>
      <c r="G11" s="92">
        <v>894</v>
      </c>
      <c r="H11" s="77">
        <v>41</v>
      </c>
      <c r="I11" s="77">
        <v>1</v>
      </c>
      <c r="J11" s="79"/>
      <c r="K11" s="58"/>
    </row>
    <row r="12" spans="1:11" s="10" customFormat="1" ht="12.75">
      <c r="A12" s="11" t="s">
        <v>7</v>
      </c>
      <c r="B12" s="79"/>
      <c r="C12" s="92"/>
      <c r="D12" s="92"/>
      <c r="E12" s="93"/>
      <c r="F12" s="92"/>
      <c r="G12" s="92"/>
      <c r="H12" s="77"/>
      <c r="I12" s="77"/>
      <c r="J12" s="79">
        <v>9927</v>
      </c>
      <c r="K12" s="58">
        <v>3054</v>
      </c>
    </row>
    <row r="13" spans="1:11" s="10" customFormat="1" ht="12.75">
      <c r="A13" s="11" t="s">
        <v>8</v>
      </c>
      <c r="B13" s="79"/>
      <c r="C13" s="92"/>
      <c r="D13" s="92"/>
      <c r="E13" s="93"/>
      <c r="F13" s="92"/>
      <c r="G13" s="92"/>
      <c r="H13" s="77"/>
      <c r="I13" s="77"/>
      <c r="J13" s="79">
        <v>3670</v>
      </c>
      <c r="K13" s="58">
        <v>6764</v>
      </c>
    </row>
    <row r="14" spans="1:11" s="10" customFormat="1" ht="12.75">
      <c r="A14" s="11" t="s">
        <v>9</v>
      </c>
      <c r="B14" s="79">
        <v>19</v>
      </c>
      <c r="C14" s="92">
        <v>93</v>
      </c>
      <c r="D14" s="92">
        <v>65</v>
      </c>
      <c r="E14" s="93">
        <v>2346</v>
      </c>
      <c r="F14" s="92">
        <v>68</v>
      </c>
      <c r="G14" s="92">
        <v>800</v>
      </c>
      <c r="H14" s="77">
        <v>36</v>
      </c>
      <c r="I14" s="77">
        <v>0</v>
      </c>
      <c r="J14" s="79"/>
      <c r="K14" s="58"/>
    </row>
    <row r="15" spans="1:11" s="10" customFormat="1" ht="12.75">
      <c r="A15" s="11" t="s">
        <v>10</v>
      </c>
      <c r="B15" s="79">
        <v>42</v>
      </c>
      <c r="C15" s="92">
        <v>191</v>
      </c>
      <c r="D15" s="92">
        <v>303</v>
      </c>
      <c r="E15" s="93">
        <v>11067</v>
      </c>
      <c r="F15" s="92">
        <v>365</v>
      </c>
      <c r="G15" s="92">
        <v>6061</v>
      </c>
      <c r="H15" s="77">
        <v>188</v>
      </c>
      <c r="I15" s="77">
        <v>4</v>
      </c>
      <c r="J15" s="79"/>
      <c r="K15" s="58"/>
    </row>
    <row r="16" spans="1:11" s="10" customFormat="1" ht="12.75">
      <c r="A16" s="11" t="s">
        <v>11</v>
      </c>
      <c r="B16" s="79"/>
      <c r="C16" s="92"/>
      <c r="D16" s="92"/>
      <c r="E16" s="93"/>
      <c r="F16" s="92"/>
      <c r="G16" s="92"/>
      <c r="H16" s="77"/>
      <c r="I16" s="77"/>
      <c r="J16" s="79">
        <v>25370</v>
      </c>
      <c r="K16" s="58">
        <v>9446</v>
      </c>
    </row>
    <row r="17" spans="1:11" s="10" customFormat="1" ht="12.75">
      <c r="A17" s="11" t="s">
        <v>12</v>
      </c>
      <c r="B17" s="79">
        <v>5</v>
      </c>
      <c r="C17" s="92">
        <v>58</v>
      </c>
      <c r="D17" s="92">
        <v>75</v>
      </c>
      <c r="E17" s="93">
        <v>3005</v>
      </c>
      <c r="F17" s="92">
        <v>62</v>
      </c>
      <c r="G17" s="92">
        <v>929</v>
      </c>
      <c r="H17" s="77">
        <v>60</v>
      </c>
      <c r="I17" s="77">
        <v>0</v>
      </c>
      <c r="J17" s="79"/>
      <c r="K17" s="58"/>
    </row>
    <row r="18" spans="1:11" s="10" customFormat="1" ht="12.75">
      <c r="A18" s="11" t="s">
        <v>13</v>
      </c>
      <c r="B18" s="79"/>
      <c r="C18" s="92"/>
      <c r="D18" s="92"/>
      <c r="E18" s="93"/>
      <c r="F18" s="92"/>
      <c r="G18" s="92"/>
      <c r="H18" s="77"/>
      <c r="I18" s="77"/>
      <c r="J18" s="79">
        <v>836</v>
      </c>
      <c r="K18" s="58">
        <v>175</v>
      </c>
    </row>
    <row r="19" spans="1:11" s="12" customFormat="1" ht="12.75">
      <c r="A19" s="11" t="s">
        <v>14</v>
      </c>
      <c r="B19" s="79"/>
      <c r="C19" s="92"/>
      <c r="D19" s="92"/>
      <c r="E19" s="93"/>
      <c r="F19" s="92"/>
      <c r="G19" s="92"/>
      <c r="H19" s="77"/>
      <c r="I19" s="77"/>
      <c r="J19" s="79">
        <v>392</v>
      </c>
      <c r="K19" s="58">
        <v>133</v>
      </c>
    </row>
    <row r="20" spans="1:11" s="12" customFormat="1" ht="12.75">
      <c r="A20" s="11" t="s">
        <v>15</v>
      </c>
      <c r="B20" s="79">
        <v>210</v>
      </c>
      <c r="C20" s="92">
        <v>1178</v>
      </c>
      <c r="D20" s="92">
        <v>1249</v>
      </c>
      <c r="E20" s="93">
        <v>40512</v>
      </c>
      <c r="F20" s="92">
        <v>1115</v>
      </c>
      <c r="G20" s="92">
        <v>17690</v>
      </c>
      <c r="H20" s="77">
        <v>713</v>
      </c>
      <c r="I20" s="77">
        <v>25</v>
      </c>
      <c r="J20" s="79"/>
      <c r="K20" s="58"/>
    </row>
    <row r="21" spans="1:11" s="12" customFormat="1" ht="12.75">
      <c r="A21" s="11" t="s">
        <v>16</v>
      </c>
      <c r="B21" s="79"/>
      <c r="C21" s="92"/>
      <c r="D21" s="92"/>
      <c r="E21" s="93"/>
      <c r="F21" s="92"/>
      <c r="G21" s="92"/>
      <c r="H21" s="77"/>
      <c r="I21" s="77"/>
      <c r="J21" s="79">
        <v>1916</v>
      </c>
      <c r="K21" s="58">
        <v>323</v>
      </c>
    </row>
    <row r="22" spans="1:11" s="12" customFormat="1" ht="12.75">
      <c r="A22" s="11" t="s">
        <v>17</v>
      </c>
      <c r="B22" s="79"/>
      <c r="C22" s="92"/>
      <c r="D22" s="92"/>
      <c r="E22" s="93"/>
      <c r="F22" s="92"/>
      <c r="G22" s="92"/>
      <c r="H22" s="77"/>
      <c r="I22" s="77"/>
      <c r="J22" s="79">
        <v>5067</v>
      </c>
      <c r="K22" s="58">
        <v>1027</v>
      </c>
    </row>
    <row r="23" spans="1:11" s="12" customFormat="1" ht="12.75">
      <c r="A23" s="11" t="s">
        <v>18</v>
      </c>
      <c r="B23" s="79"/>
      <c r="C23" s="92"/>
      <c r="D23" s="92"/>
      <c r="E23" s="93"/>
      <c r="F23" s="92"/>
      <c r="G23" s="92"/>
      <c r="H23" s="77"/>
      <c r="I23" s="77"/>
      <c r="J23" s="79">
        <v>217</v>
      </c>
      <c r="K23" s="58">
        <v>32</v>
      </c>
    </row>
    <row r="24" spans="1:11" s="12" customFormat="1" ht="12.75">
      <c r="A24" s="11" t="s">
        <v>19</v>
      </c>
      <c r="B24" s="79">
        <v>10</v>
      </c>
      <c r="C24" s="92">
        <v>46</v>
      </c>
      <c r="D24" s="92">
        <v>67</v>
      </c>
      <c r="E24" s="93">
        <v>2188</v>
      </c>
      <c r="F24" s="92">
        <v>43</v>
      </c>
      <c r="G24" s="92">
        <v>710</v>
      </c>
      <c r="H24" s="77">
        <v>24</v>
      </c>
      <c r="I24" s="77">
        <v>0</v>
      </c>
      <c r="J24" s="79"/>
      <c r="K24" s="58"/>
    </row>
    <row r="25" spans="1:11" s="12" customFormat="1" ht="12.75">
      <c r="A25" s="11" t="s">
        <v>20</v>
      </c>
      <c r="B25" s="79"/>
      <c r="C25" s="92"/>
      <c r="D25" s="92"/>
      <c r="E25" s="93"/>
      <c r="F25" s="92"/>
      <c r="G25" s="92"/>
      <c r="H25" s="77"/>
      <c r="I25" s="77"/>
      <c r="J25" s="79">
        <v>1609</v>
      </c>
      <c r="K25" s="58">
        <v>453</v>
      </c>
    </row>
    <row r="26" spans="1:11" s="12" customFormat="1" ht="12.75">
      <c r="A26" s="11" t="s">
        <v>21</v>
      </c>
      <c r="B26" s="79"/>
      <c r="C26" s="92"/>
      <c r="D26" s="92"/>
      <c r="E26" s="93"/>
      <c r="F26" s="92"/>
      <c r="G26" s="92"/>
      <c r="H26" s="77"/>
      <c r="I26" s="77"/>
      <c r="J26" s="79">
        <v>4933</v>
      </c>
      <c r="K26" s="58">
        <v>1991</v>
      </c>
    </row>
    <row r="27" spans="1:11" s="12" customFormat="1" ht="12.75">
      <c r="A27" s="11" t="s">
        <v>22</v>
      </c>
      <c r="B27" s="79"/>
      <c r="C27" s="92"/>
      <c r="D27" s="92"/>
      <c r="E27" s="93"/>
      <c r="F27" s="92"/>
      <c r="G27" s="92"/>
      <c r="H27" s="77"/>
      <c r="I27" s="77"/>
      <c r="J27" s="79">
        <v>3396</v>
      </c>
      <c r="K27" s="58">
        <v>399</v>
      </c>
    </row>
    <row r="28" spans="1:11" s="12" customFormat="1" ht="12.75">
      <c r="A28" s="11" t="s">
        <v>23</v>
      </c>
      <c r="B28" s="79"/>
      <c r="C28" s="92"/>
      <c r="D28" s="92"/>
      <c r="E28" s="93"/>
      <c r="F28" s="92"/>
      <c r="G28" s="92"/>
      <c r="H28" s="77"/>
      <c r="I28" s="77"/>
      <c r="J28" s="79">
        <v>3981</v>
      </c>
      <c r="K28" s="58">
        <v>751</v>
      </c>
    </row>
    <row r="29" spans="1:11" s="12" customFormat="1" ht="12.75">
      <c r="A29" s="11" t="s">
        <v>24</v>
      </c>
      <c r="B29" s="79">
        <v>30</v>
      </c>
      <c r="C29" s="92">
        <v>133</v>
      </c>
      <c r="D29" s="92">
        <v>158</v>
      </c>
      <c r="E29" s="93">
        <v>5173</v>
      </c>
      <c r="F29" s="92">
        <v>85</v>
      </c>
      <c r="G29" s="92">
        <v>1315</v>
      </c>
      <c r="H29" s="77">
        <v>90</v>
      </c>
      <c r="I29" s="77">
        <v>3</v>
      </c>
      <c r="J29" s="79"/>
      <c r="K29" s="58"/>
    </row>
    <row r="30" spans="1:11" s="12" customFormat="1" ht="12.75">
      <c r="A30" s="11" t="s">
        <v>25</v>
      </c>
      <c r="B30" s="79"/>
      <c r="C30" s="92"/>
      <c r="D30" s="92"/>
      <c r="E30" s="93"/>
      <c r="F30" s="92"/>
      <c r="G30" s="92"/>
      <c r="H30" s="77"/>
      <c r="I30" s="77"/>
      <c r="J30" s="79">
        <v>3414</v>
      </c>
      <c r="K30" s="58">
        <v>958</v>
      </c>
    </row>
    <row r="31" spans="1:11" s="12" customFormat="1" ht="12.75">
      <c r="A31" s="11" t="s">
        <v>26</v>
      </c>
      <c r="B31" s="79">
        <v>23</v>
      </c>
      <c r="C31" s="92">
        <v>131</v>
      </c>
      <c r="D31" s="92">
        <v>95</v>
      </c>
      <c r="E31" s="93">
        <v>5191</v>
      </c>
      <c r="F31" s="92">
        <v>101</v>
      </c>
      <c r="G31" s="92">
        <v>1276</v>
      </c>
      <c r="H31" s="77">
        <v>72</v>
      </c>
      <c r="I31" s="77">
        <v>0</v>
      </c>
      <c r="J31" s="79"/>
      <c r="K31" s="58"/>
    </row>
    <row r="32" spans="1:11" s="12" customFormat="1" ht="12.75">
      <c r="A32" s="11" t="s">
        <v>27</v>
      </c>
      <c r="B32" s="79"/>
      <c r="C32" s="92"/>
      <c r="D32" s="92"/>
      <c r="E32" s="93"/>
      <c r="F32" s="92"/>
      <c r="G32" s="92"/>
      <c r="H32" s="77"/>
      <c r="I32" s="77"/>
      <c r="J32" s="79">
        <v>7379</v>
      </c>
      <c r="K32" s="58">
        <v>1183</v>
      </c>
    </row>
    <row r="33" spans="1:11" s="12" customFormat="1" ht="12.75">
      <c r="A33" s="11" t="s">
        <v>28</v>
      </c>
      <c r="B33" s="79"/>
      <c r="C33" s="92"/>
      <c r="D33" s="92"/>
      <c r="E33" s="93"/>
      <c r="F33" s="92"/>
      <c r="G33" s="92"/>
      <c r="H33" s="77"/>
      <c r="I33" s="77"/>
      <c r="J33" s="79">
        <v>4000</v>
      </c>
      <c r="K33" s="58">
        <v>1299</v>
      </c>
    </row>
    <row r="34" spans="1:11" s="12" customFormat="1" ht="12.75">
      <c r="A34" s="11" t="s">
        <v>29</v>
      </c>
      <c r="B34" s="79">
        <v>148</v>
      </c>
      <c r="C34" s="92">
        <v>385</v>
      </c>
      <c r="D34" s="92">
        <v>993</v>
      </c>
      <c r="E34" s="93">
        <v>36669</v>
      </c>
      <c r="F34" s="92">
        <v>810</v>
      </c>
      <c r="G34" s="92">
        <v>16665</v>
      </c>
      <c r="H34" s="77">
        <v>504</v>
      </c>
      <c r="I34" s="77">
        <v>6</v>
      </c>
      <c r="J34" s="79"/>
      <c r="K34" s="58"/>
    </row>
    <row r="35" spans="1:11" s="12" customFormat="1" ht="12.75">
      <c r="A35" s="11" t="s">
        <v>30</v>
      </c>
      <c r="B35" s="79">
        <v>71</v>
      </c>
      <c r="C35" s="92">
        <v>197</v>
      </c>
      <c r="D35" s="92">
        <v>316</v>
      </c>
      <c r="E35" s="93">
        <v>6307</v>
      </c>
      <c r="F35" s="92">
        <v>317</v>
      </c>
      <c r="G35" s="92">
        <v>8177</v>
      </c>
      <c r="H35" s="77">
        <v>151</v>
      </c>
      <c r="I35" s="77">
        <v>2</v>
      </c>
      <c r="J35" s="79"/>
      <c r="K35" s="58"/>
    </row>
    <row r="36" spans="1:11" s="12" customFormat="1" ht="12.75">
      <c r="A36" s="11" t="s">
        <v>31</v>
      </c>
      <c r="B36" s="79"/>
      <c r="C36" s="92"/>
      <c r="D36" s="92"/>
      <c r="E36" s="93"/>
      <c r="F36" s="92"/>
      <c r="G36" s="92"/>
      <c r="H36" s="77"/>
      <c r="I36" s="77"/>
      <c r="J36" s="79">
        <v>2608</v>
      </c>
      <c r="K36" s="58">
        <v>802</v>
      </c>
    </row>
    <row r="37" spans="1:11" s="12" customFormat="1" ht="12.75">
      <c r="A37" s="11" t="s">
        <v>32</v>
      </c>
      <c r="B37" s="79">
        <v>5</v>
      </c>
      <c r="C37" s="92">
        <v>31</v>
      </c>
      <c r="D37" s="92">
        <v>24</v>
      </c>
      <c r="E37" s="93">
        <v>1006</v>
      </c>
      <c r="F37" s="92">
        <v>21</v>
      </c>
      <c r="G37" s="92">
        <v>266</v>
      </c>
      <c r="H37" s="77">
        <v>11</v>
      </c>
      <c r="I37" s="77">
        <v>0</v>
      </c>
      <c r="J37" s="79"/>
      <c r="K37" s="58"/>
    </row>
    <row r="38" spans="1:11" s="12" customFormat="1" ht="12.75">
      <c r="A38" s="11" t="s">
        <v>33</v>
      </c>
      <c r="B38" s="79"/>
      <c r="C38" s="92"/>
      <c r="D38" s="92"/>
      <c r="E38" s="93"/>
      <c r="F38" s="92"/>
      <c r="G38" s="92"/>
      <c r="H38" s="77"/>
      <c r="I38" s="77"/>
      <c r="J38" s="79">
        <v>1111</v>
      </c>
      <c r="K38" s="58">
        <v>350</v>
      </c>
    </row>
    <row r="39" spans="1:11" s="12" customFormat="1" ht="12.75">
      <c r="A39" s="11" t="s">
        <v>34</v>
      </c>
      <c r="B39" s="79"/>
      <c r="C39" s="92"/>
      <c r="D39" s="92"/>
      <c r="E39" s="93"/>
      <c r="F39" s="92"/>
      <c r="G39" s="92"/>
      <c r="H39" s="77"/>
      <c r="I39" s="77"/>
      <c r="J39" s="79">
        <v>7292</v>
      </c>
      <c r="K39" s="58">
        <v>1410</v>
      </c>
    </row>
    <row r="40" spans="1:11" s="12" customFormat="1" ht="12.75">
      <c r="A40" s="11" t="s">
        <v>35</v>
      </c>
      <c r="B40" s="79"/>
      <c r="C40" s="92"/>
      <c r="D40" s="92"/>
      <c r="E40" s="93"/>
      <c r="F40" s="92"/>
      <c r="G40" s="92"/>
      <c r="H40" s="77"/>
      <c r="I40" s="77"/>
      <c r="J40" s="79">
        <v>4004</v>
      </c>
      <c r="K40" s="58">
        <v>1081</v>
      </c>
    </row>
    <row r="41" spans="1:11" s="12" customFormat="1" ht="12.75">
      <c r="A41" s="11" t="s">
        <v>36</v>
      </c>
      <c r="B41" s="79">
        <v>52</v>
      </c>
      <c r="C41" s="92">
        <v>224</v>
      </c>
      <c r="D41" s="92">
        <v>370</v>
      </c>
      <c r="E41" s="93">
        <v>8225</v>
      </c>
      <c r="F41" s="92">
        <v>206</v>
      </c>
      <c r="G41" s="92">
        <v>4930</v>
      </c>
      <c r="H41" s="77">
        <v>160</v>
      </c>
      <c r="I41" s="77">
        <v>0</v>
      </c>
      <c r="J41" s="79"/>
      <c r="K41" s="58"/>
    </row>
    <row r="42" spans="1:11" s="12" customFormat="1" ht="12.75">
      <c r="A42" s="11" t="s">
        <v>37</v>
      </c>
      <c r="B42" s="79"/>
      <c r="C42" s="92"/>
      <c r="D42" s="92"/>
      <c r="E42" s="93"/>
      <c r="F42" s="92"/>
      <c r="G42" s="92"/>
      <c r="H42" s="77"/>
      <c r="I42" s="77"/>
      <c r="J42" s="79">
        <v>1292</v>
      </c>
      <c r="K42" s="58">
        <v>199</v>
      </c>
    </row>
    <row r="43" spans="1:11" s="12" customFormat="1" ht="12.75">
      <c r="A43" s="11" t="s">
        <v>38</v>
      </c>
      <c r="B43" s="79">
        <v>22</v>
      </c>
      <c r="C43" s="92">
        <v>66</v>
      </c>
      <c r="D43" s="92">
        <v>62</v>
      </c>
      <c r="E43" s="93">
        <v>2586</v>
      </c>
      <c r="F43" s="92">
        <v>37</v>
      </c>
      <c r="G43" s="92">
        <v>599</v>
      </c>
      <c r="H43" s="77">
        <v>30</v>
      </c>
      <c r="I43" s="77">
        <v>0</v>
      </c>
      <c r="J43" s="79"/>
      <c r="K43" s="58"/>
    </row>
    <row r="44" spans="1:11" s="12" customFormat="1" ht="12.75">
      <c r="A44" s="11" t="s">
        <v>39</v>
      </c>
      <c r="B44" s="79">
        <v>49</v>
      </c>
      <c r="C44" s="92">
        <v>143</v>
      </c>
      <c r="D44" s="92">
        <v>134</v>
      </c>
      <c r="E44" s="93">
        <v>5464</v>
      </c>
      <c r="F44" s="92">
        <v>102</v>
      </c>
      <c r="G44" s="92">
        <v>1471</v>
      </c>
      <c r="H44" s="77">
        <v>95</v>
      </c>
      <c r="I44" s="77">
        <v>3</v>
      </c>
      <c r="J44" s="79"/>
      <c r="K44" s="58"/>
    </row>
    <row r="45" spans="1:11" s="12" customFormat="1" ht="12.75">
      <c r="A45" s="11" t="s">
        <v>40</v>
      </c>
      <c r="B45" s="79"/>
      <c r="C45" s="92"/>
      <c r="D45" s="92"/>
      <c r="E45" s="93"/>
      <c r="F45" s="92"/>
      <c r="G45" s="92"/>
      <c r="H45" s="77"/>
      <c r="I45" s="77"/>
      <c r="J45" s="79">
        <v>1537</v>
      </c>
      <c r="K45" s="58">
        <v>648</v>
      </c>
    </row>
    <row r="46" spans="1:11" s="12" customFormat="1" ht="12.75">
      <c r="A46" s="11" t="s">
        <v>41</v>
      </c>
      <c r="B46" s="79">
        <v>23</v>
      </c>
      <c r="C46" s="92">
        <v>111</v>
      </c>
      <c r="D46" s="92">
        <v>119</v>
      </c>
      <c r="E46" s="93">
        <v>2328</v>
      </c>
      <c r="F46" s="92">
        <v>50</v>
      </c>
      <c r="G46" s="92">
        <v>1427</v>
      </c>
      <c r="H46" s="77">
        <v>72</v>
      </c>
      <c r="I46" s="77">
        <v>0</v>
      </c>
      <c r="J46" s="79"/>
      <c r="K46" s="58"/>
    </row>
    <row r="47" spans="1:11" s="12" customFormat="1" ht="12.75">
      <c r="A47" s="11" t="s">
        <v>42</v>
      </c>
      <c r="B47" s="79"/>
      <c r="C47" s="92"/>
      <c r="D47" s="92"/>
      <c r="E47" s="93"/>
      <c r="F47" s="92"/>
      <c r="G47" s="92"/>
      <c r="H47" s="77"/>
      <c r="I47" s="77"/>
      <c r="J47" s="79">
        <v>2244</v>
      </c>
      <c r="K47" s="58">
        <v>2503</v>
      </c>
    </row>
    <row r="48" spans="1:11" s="12" customFormat="1" ht="12.75">
      <c r="A48" s="11" t="s">
        <v>43</v>
      </c>
      <c r="B48" s="79"/>
      <c r="C48" s="92"/>
      <c r="D48" s="92"/>
      <c r="E48" s="93"/>
      <c r="F48" s="92"/>
      <c r="G48" s="92"/>
      <c r="H48" s="77"/>
      <c r="I48" s="77"/>
      <c r="J48" s="79">
        <v>17246</v>
      </c>
      <c r="K48" s="58">
        <v>6865</v>
      </c>
    </row>
    <row r="49" spans="1:11" s="12" customFormat="1" ht="12.75">
      <c r="A49" s="11" t="s">
        <v>44</v>
      </c>
      <c r="B49" s="79">
        <v>19</v>
      </c>
      <c r="C49" s="92">
        <v>112</v>
      </c>
      <c r="D49" s="92">
        <v>103</v>
      </c>
      <c r="E49" s="93">
        <v>2608</v>
      </c>
      <c r="F49" s="92">
        <v>70</v>
      </c>
      <c r="G49" s="92">
        <v>2123</v>
      </c>
      <c r="H49" s="77">
        <v>46</v>
      </c>
      <c r="I49" s="77">
        <v>9</v>
      </c>
      <c r="J49" s="79"/>
      <c r="K49" s="58"/>
    </row>
    <row r="50" spans="1:11" s="12" customFormat="1" ht="12.75">
      <c r="A50" s="13" t="s">
        <v>45</v>
      </c>
      <c r="B50" s="81">
        <v>15</v>
      </c>
      <c r="C50" s="94">
        <v>66</v>
      </c>
      <c r="D50" s="94">
        <v>62</v>
      </c>
      <c r="E50" s="95">
        <v>2833</v>
      </c>
      <c r="F50" s="94">
        <v>58</v>
      </c>
      <c r="G50" s="94">
        <v>790</v>
      </c>
      <c r="H50" s="101">
        <v>22</v>
      </c>
      <c r="I50" s="101">
        <v>0</v>
      </c>
      <c r="J50" s="83"/>
      <c r="K50" s="96"/>
    </row>
    <row r="51" spans="1:11" s="2" customFormat="1" ht="12.75">
      <c r="A51" s="14" t="s">
        <v>46</v>
      </c>
      <c r="B51" s="84">
        <f aca="true" t="shared" si="0" ref="B51:K51">SUM(B7:B50)</f>
        <v>1054</v>
      </c>
      <c r="C51" s="84">
        <f t="shared" si="0"/>
        <v>4479</v>
      </c>
      <c r="D51" s="84">
        <f t="shared" si="0"/>
        <v>6188</v>
      </c>
      <c r="E51" s="84">
        <f t="shared" si="0"/>
        <v>197719</v>
      </c>
      <c r="F51" s="84">
        <f t="shared" si="0"/>
        <v>5435</v>
      </c>
      <c r="G51" s="84">
        <f t="shared" si="0"/>
        <v>96922</v>
      </c>
      <c r="H51" s="84">
        <f t="shared" si="0"/>
        <v>3181</v>
      </c>
      <c r="I51" s="84">
        <f t="shared" si="0"/>
        <v>91</v>
      </c>
      <c r="J51" s="85">
        <f t="shared" si="0"/>
        <v>170274</v>
      </c>
      <c r="K51" s="85">
        <f t="shared" si="0"/>
        <v>110381</v>
      </c>
    </row>
    <row r="52" spans="1:11" s="8" customFormat="1" ht="12.75">
      <c r="A52" s="9" t="s">
        <v>47</v>
      </c>
      <c r="B52" s="75"/>
      <c r="C52" s="90"/>
      <c r="D52" s="98"/>
      <c r="E52" s="100">
        <f>E51-G51</f>
        <v>100797</v>
      </c>
      <c r="G52" s="73"/>
      <c r="H52" s="73"/>
      <c r="I52" s="73"/>
      <c r="J52" s="54">
        <f>J51-K51</f>
        <v>59893</v>
      </c>
      <c r="K52" s="76"/>
    </row>
    <row r="53" spans="1:11" s="8" customFormat="1" ht="12.75">
      <c r="A53" s="15" t="s">
        <v>48</v>
      </c>
      <c r="B53" s="102">
        <f>B51/(SUM($B$51:$C$51:$D$51:$E$51:$F$51:$G$51:$H$51:$I$51))</f>
        <v>0.0033452989662581846</v>
      </c>
      <c r="C53" s="102">
        <f>C51/(SUM($B$51:$C$51:$D$51:$E$51:$F$51:$G$51:$H$51:$I$51))</f>
        <v>0.014215933652628472</v>
      </c>
      <c r="D53" s="102">
        <f>D51/(SUM($B$51:$C$51:$D$51:$E$51:$F$51:$G$51:$H$51:$I$51))</f>
        <v>0.019640142318031923</v>
      </c>
      <c r="E53" s="102">
        <f>E51/(SUM($B$51:$C$51:$D$51:$E$51:$F$51:$G$51:$H$51:$I$51))</f>
        <v>0.6275419035195465</v>
      </c>
      <c r="F53" s="102">
        <f>F51/(SUM($B$51:$C$51:$D$51:$E$51:$F$51:$G$51:$H$51:$I$51))</f>
        <v>0.017250189640999274</v>
      </c>
      <c r="G53" s="102">
        <f>G51/(SUM($B$51:$C$51:$D$51:$E$51:$F$51:$G$51:$H$51:$I$51))</f>
        <v>0.3076215051306222</v>
      </c>
      <c r="H53" s="102">
        <f>H51/(SUM($B$51:$C$51:$D$51:$E$51:$F$51:$G$51:$H$51:$I$51))</f>
        <v>0.010096201149589454</v>
      </c>
      <c r="I53" s="102">
        <f>I51/(SUM($B$51:$C$51:$D$51:$E$51:$F$51:$G$51:$H$51:$I$51))</f>
        <v>0.00028882562232399885</v>
      </c>
      <c r="J53" s="88">
        <f>J51/(SUM($J$51:$K$51))</f>
        <v>0.6067021788316617</v>
      </c>
      <c r="K53" s="103">
        <f>K51/(SUM($J$51:$K$51))</f>
        <v>0.39329782116833834</v>
      </c>
    </row>
    <row r="57" ht="12.75">
      <c r="E57"/>
    </row>
  </sheetData>
  <sheetProtection/>
  <mergeCells count="6">
    <mergeCell ref="B3:I3"/>
    <mergeCell ref="B4:I4"/>
    <mergeCell ref="J2:K2"/>
    <mergeCell ref="B2:I2"/>
    <mergeCell ref="J3:K3"/>
    <mergeCell ref="J4:K4"/>
  </mergeCells>
  <printOptions horizontalCentered="1"/>
  <pageMargins left="0.5" right="0.5" top="1" bottom="0.5" header="0.25" footer="0.25"/>
  <pageSetup horizontalDpi="600" verticalDpi="600" orientation="portrait" paperSize="5" r:id="rId1"/>
  <headerFooter alignWithMargins="0">
    <oddHeader>&amp;CABSTRACT OF VOTES
Cast at the General Election     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1" ySplit="6" topLeftCell="B7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7" sqref="B7"/>
    </sheetView>
  </sheetViews>
  <sheetFormatPr defaultColWidth="9.140625" defaultRowHeight="12.75"/>
  <cols>
    <col min="1" max="1" width="10.57421875" style="8" customWidth="1"/>
    <col min="2" max="8" width="8.7109375" style="16" customWidth="1"/>
    <col min="9" max="16384" width="9.140625" style="16" customWidth="1"/>
  </cols>
  <sheetData>
    <row r="1" spans="1:8" s="1" customFormat="1" ht="18">
      <c r="A1" s="2" t="s">
        <v>79</v>
      </c>
      <c r="B1" s="21"/>
      <c r="C1" s="21"/>
      <c r="D1" s="21"/>
      <c r="E1" s="21"/>
      <c r="F1" s="21"/>
      <c r="G1" s="21"/>
      <c r="H1" s="21"/>
    </row>
    <row r="2" spans="1:8" s="3" customFormat="1" ht="12.75">
      <c r="A2" s="23"/>
      <c r="B2" s="113"/>
      <c r="C2" s="115"/>
      <c r="D2" s="115"/>
      <c r="E2" s="115"/>
      <c r="F2" s="115"/>
      <c r="G2" s="113"/>
      <c r="H2" s="114"/>
    </row>
    <row r="3" spans="1:8" s="2" customFormat="1" ht="12.75">
      <c r="A3" s="5"/>
      <c r="B3" s="104"/>
      <c r="C3" s="105"/>
      <c r="D3" s="105"/>
      <c r="E3" s="105"/>
      <c r="F3" s="105"/>
      <c r="G3" s="104" t="s">
        <v>54</v>
      </c>
      <c r="H3" s="111"/>
    </row>
    <row r="4" spans="1:8" s="2" customFormat="1" ht="12.75">
      <c r="A4" s="5"/>
      <c r="B4" s="106" t="s">
        <v>53</v>
      </c>
      <c r="C4" s="107"/>
      <c r="D4" s="107"/>
      <c r="E4" s="107"/>
      <c r="F4" s="107"/>
      <c r="G4" s="106" t="s">
        <v>53</v>
      </c>
      <c r="H4" s="112"/>
    </row>
    <row r="5" spans="1:8" s="8" customFormat="1" ht="12.75">
      <c r="A5" s="6"/>
      <c r="B5" s="33" t="s">
        <v>92</v>
      </c>
      <c r="C5" s="33" t="s">
        <v>91</v>
      </c>
      <c r="D5" s="33" t="s">
        <v>49</v>
      </c>
      <c r="E5" s="33" t="s">
        <v>50</v>
      </c>
      <c r="F5" s="33" t="s">
        <v>90</v>
      </c>
      <c r="G5" s="35" t="s">
        <v>49</v>
      </c>
      <c r="H5" s="35" t="s">
        <v>50</v>
      </c>
    </row>
    <row r="6" spans="1:8" s="28" customFormat="1" ht="96" customHeight="1">
      <c r="A6" s="27" t="s">
        <v>1</v>
      </c>
      <c r="B6" s="34" t="s">
        <v>99</v>
      </c>
      <c r="C6" s="34" t="s">
        <v>100</v>
      </c>
      <c r="D6" s="34" t="s">
        <v>87</v>
      </c>
      <c r="E6" s="34" t="s">
        <v>74</v>
      </c>
      <c r="F6" s="34" t="s">
        <v>101</v>
      </c>
      <c r="G6" s="18" t="s">
        <v>88</v>
      </c>
      <c r="H6" s="18" t="s">
        <v>89</v>
      </c>
    </row>
    <row r="7" spans="1:8" s="10" customFormat="1" ht="12.75">
      <c r="A7" s="9" t="s">
        <v>2</v>
      </c>
      <c r="B7" s="75">
        <v>1086</v>
      </c>
      <c r="C7" s="90">
        <v>1943</v>
      </c>
      <c r="D7" s="90">
        <v>94772</v>
      </c>
      <c r="E7" s="91">
        <v>92684</v>
      </c>
      <c r="F7" s="73">
        <v>17</v>
      </c>
      <c r="G7" s="87">
        <v>99311</v>
      </c>
      <c r="H7" s="55">
        <v>88189</v>
      </c>
    </row>
    <row r="8" spans="1:8" s="10" customFormat="1" ht="12.75">
      <c r="A8" s="11" t="s">
        <v>3</v>
      </c>
      <c r="B8" s="79">
        <v>17</v>
      </c>
      <c r="C8" s="92">
        <v>22</v>
      </c>
      <c r="D8" s="92">
        <v>579</v>
      </c>
      <c r="E8" s="93">
        <v>1288</v>
      </c>
      <c r="F8" s="77">
        <v>0</v>
      </c>
      <c r="G8" s="79">
        <v>550</v>
      </c>
      <c r="H8" s="58">
        <v>1319</v>
      </c>
    </row>
    <row r="9" spans="1:8" s="10" customFormat="1" ht="12.75">
      <c r="A9" s="11" t="s">
        <v>4</v>
      </c>
      <c r="B9" s="79">
        <v>338</v>
      </c>
      <c r="C9" s="92">
        <v>386</v>
      </c>
      <c r="D9" s="92">
        <v>13386</v>
      </c>
      <c r="E9" s="93">
        <v>14975</v>
      </c>
      <c r="F9" s="77">
        <v>1</v>
      </c>
      <c r="G9" s="79">
        <v>13793</v>
      </c>
      <c r="H9" s="58">
        <v>14981</v>
      </c>
    </row>
    <row r="10" spans="1:8" s="10" customFormat="1" ht="12.75">
      <c r="A10" s="11" t="s">
        <v>5</v>
      </c>
      <c r="B10" s="79">
        <v>39</v>
      </c>
      <c r="C10" s="92">
        <v>25</v>
      </c>
      <c r="D10" s="92">
        <v>307</v>
      </c>
      <c r="E10" s="93">
        <v>1780</v>
      </c>
      <c r="F10" s="77">
        <v>0</v>
      </c>
      <c r="G10" s="79">
        <v>356</v>
      </c>
      <c r="H10" s="58">
        <v>1779</v>
      </c>
    </row>
    <row r="11" spans="1:8" s="10" customFormat="1" ht="12.75">
      <c r="A11" s="11" t="s">
        <v>6</v>
      </c>
      <c r="B11" s="79">
        <v>39</v>
      </c>
      <c r="C11" s="92">
        <v>48</v>
      </c>
      <c r="D11" s="92">
        <v>1004</v>
      </c>
      <c r="E11" s="93">
        <v>2672</v>
      </c>
      <c r="F11" s="77">
        <v>0</v>
      </c>
      <c r="G11" s="79">
        <v>1012</v>
      </c>
      <c r="H11" s="58">
        <v>2653</v>
      </c>
    </row>
    <row r="12" spans="1:8" s="10" customFormat="1" ht="12.75">
      <c r="A12" s="11" t="s">
        <v>7</v>
      </c>
      <c r="B12" s="79">
        <v>218</v>
      </c>
      <c r="C12" s="92">
        <v>180</v>
      </c>
      <c r="D12" s="92">
        <v>3515</v>
      </c>
      <c r="E12" s="93">
        <v>9337</v>
      </c>
      <c r="F12" s="77">
        <v>0</v>
      </c>
      <c r="G12" s="79">
        <v>3703</v>
      </c>
      <c r="H12" s="58">
        <v>9385</v>
      </c>
    </row>
    <row r="13" spans="1:8" s="10" customFormat="1" ht="12.75">
      <c r="A13" s="11" t="s">
        <v>8</v>
      </c>
      <c r="B13" s="79">
        <v>40</v>
      </c>
      <c r="C13" s="92">
        <v>117</v>
      </c>
      <c r="D13" s="92">
        <v>7267</v>
      </c>
      <c r="E13" s="93">
        <v>3063</v>
      </c>
      <c r="F13" s="77">
        <v>0</v>
      </c>
      <c r="G13" s="79">
        <v>7267</v>
      </c>
      <c r="H13" s="58">
        <v>3124</v>
      </c>
    </row>
    <row r="14" spans="1:8" s="10" customFormat="1" ht="12.75">
      <c r="A14" s="11" t="s">
        <v>9</v>
      </c>
      <c r="B14" s="79">
        <v>48</v>
      </c>
      <c r="C14" s="92">
        <v>37</v>
      </c>
      <c r="D14" s="92">
        <v>1051</v>
      </c>
      <c r="E14" s="93">
        <v>2374</v>
      </c>
      <c r="F14" s="77">
        <v>0</v>
      </c>
      <c r="G14" s="79">
        <v>1027</v>
      </c>
      <c r="H14" s="58">
        <v>2435</v>
      </c>
    </row>
    <row r="15" spans="1:8" s="10" customFormat="1" ht="12.75">
      <c r="A15" s="11" t="s">
        <v>10</v>
      </c>
      <c r="B15" s="79">
        <v>162</v>
      </c>
      <c r="C15" s="92">
        <v>202</v>
      </c>
      <c r="D15" s="92">
        <v>6749</v>
      </c>
      <c r="E15" s="93">
        <v>11477</v>
      </c>
      <c r="F15" s="77">
        <v>0</v>
      </c>
      <c r="G15" s="79">
        <v>6690</v>
      </c>
      <c r="H15" s="58">
        <v>11618</v>
      </c>
    </row>
    <row r="16" spans="1:8" s="10" customFormat="1" ht="12.75">
      <c r="A16" s="11" t="s">
        <v>11</v>
      </c>
      <c r="B16" s="79">
        <v>528</v>
      </c>
      <c r="C16" s="92">
        <v>536</v>
      </c>
      <c r="D16" s="92">
        <v>10699</v>
      </c>
      <c r="E16" s="93">
        <v>23497</v>
      </c>
      <c r="F16" s="77">
        <v>1</v>
      </c>
      <c r="G16" s="79">
        <v>11787</v>
      </c>
      <c r="H16" s="58">
        <v>22954</v>
      </c>
    </row>
    <row r="17" spans="1:8" s="10" customFormat="1" ht="12.75">
      <c r="A17" s="11" t="s">
        <v>12</v>
      </c>
      <c r="B17" s="79">
        <v>51</v>
      </c>
      <c r="C17" s="92">
        <v>44</v>
      </c>
      <c r="D17" s="92">
        <v>1075</v>
      </c>
      <c r="E17" s="93">
        <v>3101</v>
      </c>
      <c r="F17" s="77">
        <v>0</v>
      </c>
      <c r="G17" s="79">
        <v>1060</v>
      </c>
      <c r="H17" s="58">
        <v>3156</v>
      </c>
    </row>
    <row r="18" spans="1:8" s="10" customFormat="1" ht="12.75">
      <c r="A18" s="11" t="s">
        <v>13</v>
      </c>
      <c r="B18" s="79">
        <v>19</v>
      </c>
      <c r="C18" s="92">
        <v>10</v>
      </c>
      <c r="D18" s="92">
        <v>214</v>
      </c>
      <c r="E18" s="93">
        <v>788</v>
      </c>
      <c r="F18" s="77">
        <v>0</v>
      </c>
      <c r="G18" s="79">
        <v>242</v>
      </c>
      <c r="H18" s="58">
        <v>781</v>
      </c>
    </row>
    <row r="19" spans="1:8" s="12" customFormat="1" ht="12.75">
      <c r="A19" s="11" t="s">
        <v>14</v>
      </c>
      <c r="B19" s="79">
        <v>3</v>
      </c>
      <c r="C19" s="92">
        <v>7</v>
      </c>
      <c r="D19" s="92">
        <v>157</v>
      </c>
      <c r="E19" s="93">
        <v>371</v>
      </c>
      <c r="F19" s="77">
        <v>0</v>
      </c>
      <c r="G19" s="79">
        <v>161</v>
      </c>
      <c r="H19" s="58">
        <v>371</v>
      </c>
    </row>
    <row r="20" spans="1:8" s="12" customFormat="1" ht="12.75">
      <c r="A20" s="11" t="s">
        <v>15</v>
      </c>
      <c r="B20" s="79">
        <v>550</v>
      </c>
      <c r="C20" s="92">
        <v>561</v>
      </c>
      <c r="D20" s="92">
        <v>21839</v>
      </c>
      <c r="E20" s="93">
        <v>40636</v>
      </c>
      <c r="F20" s="77">
        <v>7</v>
      </c>
      <c r="G20" s="79">
        <v>21641</v>
      </c>
      <c r="H20" s="58">
        <v>40992</v>
      </c>
    </row>
    <row r="21" spans="1:8" s="12" customFormat="1" ht="12.75">
      <c r="A21" s="11" t="s">
        <v>16</v>
      </c>
      <c r="B21" s="79">
        <v>46</v>
      </c>
      <c r="C21" s="92">
        <v>26</v>
      </c>
      <c r="D21" s="92">
        <v>371</v>
      </c>
      <c r="E21" s="93">
        <v>1824</v>
      </c>
      <c r="F21" s="77">
        <v>0</v>
      </c>
      <c r="G21" s="79">
        <v>440</v>
      </c>
      <c r="H21" s="58">
        <v>1791</v>
      </c>
    </row>
    <row r="22" spans="1:8" s="12" customFormat="1" ht="12.75">
      <c r="A22" s="11" t="s">
        <v>17</v>
      </c>
      <c r="B22" s="79">
        <v>95</v>
      </c>
      <c r="C22" s="92">
        <v>85</v>
      </c>
      <c r="D22" s="92">
        <v>1111</v>
      </c>
      <c r="E22" s="93">
        <v>4888</v>
      </c>
      <c r="F22" s="77">
        <v>1</v>
      </c>
      <c r="G22" s="79">
        <v>1239</v>
      </c>
      <c r="H22" s="58">
        <v>4888</v>
      </c>
    </row>
    <row r="23" spans="1:8" s="12" customFormat="1" ht="12.75">
      <c r="A23" s="11" t="s">
        <v>18</v>
      </c>
      <c r="B23" s="79">
        <v>6</v>
      </c>
      <c r="C23" s="92">
        <v>5</v>
      </c>
      <c r="D23" s="92">
        <v>47</v>
      </c>
      <c r="E23" s="93">
        <v>195</v>
      </c>
      <c r="F23" s="77">
        <v>0</v>
      </c>
      <c r="G23" s="79">
        <v>44</v>
      </c>
      <c r="H23" s="58">
        <v>198</v>
      </c>
    </row>
    <row r="24" spans="1:8" s="12" customFormat="1" ht="12.75">
      <c r="A24" s="11" t="s">
        <v>19</v>
      </c>
      <c r="B24" s="79">
        <v>38</v>
      </c>
      <c r="C24" s="92">
        <v>29</v>
      </c>
      <c r="D24" s="92">
        <v>779</v>
      </c>
      <c r="E24" s="93">
        <v>2310</v>
      </c>
      <c r="F24" s="77">
        <v>0</v>
      </c>
      <c r="G24" s="79">
        <v>828</v>
      </c>
      <c r="H24" s="58">
        <v>2275</v>
      </c>
    </row>
    <row r="25" spans="1:8" s="12" customFormat="1" ht="12.75">
      <c r="A25" s="11" t="s">
        <v>20</v>
      </c>
      <c r="B25" s="79">
        <v>33</v>
      </c>
      <c r="C25" s="92">
        <v>28</v>
      </c>
      <c r="D25" s="92">
        <v>545</v>
      </c>
      <c r="E25" s="93">
        <v>1518</v>
      </c>
      <c r="F25" s="77">
        <v>0</v>
      </c>
      <c r="G25" s="79">
        <v>535</v>
      </c>
      <c r="H25" s="58">
        <v>1583</v>
      </c>
    </row>
    <row r="26" spans="1:8" s="12" customFormat="1" ht="12.75">
      <c r="A26" s="11" t="s">
        <v>21</v>
      </c>
      <c r="B26" s="79">
        <v>109</v>
      </c>
      <c r="C26" s="92">
        <v>87</v>
      </c>
      <c r="D26" s="92">
        <v>2253</v>
      </c>
      <c r="E26" s="93">
        <v>4582</v>
      </c>
      <c r="F26" s="77">
        <v>0</v>
      </c>
      <c r="G26" s="79">
        <v>2299</v>
      </c>
      <c r="H26" s="58">
        <v>4633</v>
      </c>
    </row>
    <row r="27" spans="1:8" s="12" customFormat="1" ht="12.75">
      <c r="A27" s="11" t="s">
        <v>22</v>
      </c>
      <c r="B27" s="79">
        <v>124</v>
      </c>
      <c r="C27" s="92">
        <v>65</v>
      </c>
      <c r="D27" s="92">
        <v>416</v>
      </c>
      <c r="E27" s="93">
        <v>3228</v>
      </c>
      <c r="F27" s="77">
        <v>0</v>
      </c>
      <c r="G27" s="79">
        <v>546</v>
      </c>
      <c r="H27" s="58">
        <v>3253</v>
      </c>
    </row>
    <row r="28" spans="1:8" s="12" customFormat="1" ht="12.75">
      <c r="A28" s="11" t="s">
        <v>23</v>
      </c>
      <c r="B28" s="79">
        <v>88</v>
      </c>
      <c r="C28" s="92">
        <v>57</v>
      </c>
      <c r="D28" s="92">
        <v>841</v>
      </c>
      <c r="E28" s="93">
        <v>3798</v>
      </c>
      <c r="F28" s="77">
        <v>0</v>
      </c>
      <c r="G28" s="79">
        <v>961</v>
      </c>
      <c r="H28" s="58">
        <v>3785</v>
      </c>
    </row>
    <row r="29" spans="1:8" s="12" customFormat="1" ht="12.75">
      <c r="A29" s="11" t="s">
        <v>24</v>
      </c>
      <c r="B29" s="79">
        <v>82</v>
      </c>
      <c r="C29" s="92">
        <v>49</v>
      </c>
      <c r="D29" s="92">
        <v>1572</v>
      </c>
      <c r="E29" s="93">
        <v>5438</v>
      </c>
      <c r="F29" s="77">
        <v>0</v>
      </c>
      <c r="G29" s="79">
        <v>1693</v>
      </c>
      <c r="H29" s="58">
        <v>5319</v>
      </c>
    </row>
    <row r="30" spans="1:8" s="12" customFormat="1" ht="12.75">
      <c r="A30" s="11" t="s">
        <v>25</v>
      </c>
      <c r="B30" s="79">
        <v>50</v>
      </c>
      <c r="C30" s="92">
        <v>53</v>
      </c>
      <c r="D30" s="92">
        <v>1110</v>
      </c>
      <c r="E30" s="93">
        <v>3209</v>
      </c>
      <c r="F30" s="77">
        <v>0</v>
      </c>
      <c r="G30" s="79">
        <v>1135</v>
      </c>
      <c r="H30" s="58">
        <v>3236</v>
      </c>
    </row>
    <row r="31" spans="1:8" s="12" customFormat="1" ht="12.75">
      <c r="A31" s="11" t="s">
        <v>26</v>
      </c>
      <c r="B31" s="79">
        <v>99</v>
      </c>
      <c r="C31" s="92">
        <v>78</v>
      </c>
      <c r="D31" s="92">
        <v>1372</v>
      </c>
      <c r="E31" s="93">
        <v>5478</v>
      </c>
      <c r="F31" s="77">
        <v>0</v>
      </c>
      <c r="G31" s="79">
        <v>1477</v>
      </c>
      <c r="H31" s="58">
        <v>5438</v>
      </c>
    </row>
    <row r="32" spans="1:8" s="12" customFormat="1" ht="12.75">
      <c r="A32" s="11" t="s">
        <v>27</v>
      </c>
      <c r="B32" s="79">
        <v>172</v>
      </c>
      <c r="C32" s="92">
        <v>105</v>
      </c>
      <c r="D32" s="92">
        <v>1307</v>
      </c>
      <c r="E32" s="93">
        <v>7125</v>
      </c>
      <c r="F32" s="77">
        <v>0</v>
      </c>
      <c r="G32" s="79">
        <v>1446</v>
      </c>
      <c r="H32" s="58">
        <v>7173</v>
      </c>
    </row>
    <row r="33" spans="1:8" s="12" customFormat="1" ht="12.75">
      <c r="A33" s="11" t="s">
        <v>28</v>
      </c>
      <c r="B33" s="79">
        <v>83</v>
      </c>
      <c r="C33" s="92">
        <v>53</v>
      </c>
      <c r="D33" s="92">
        <v>1440</v>
      </c>
      <c r="E33" s="93">
        <v>3808</v>
      </c>
      <c r="F33" s="77">
        <v>0</v>
      </c>
      <c r="G33" s="79">
        <v>1564</v>
      </c>
      <c r="H33" s="58">
        <v>3793</v>
      </c>
    </row>
    <row r="34" spans="1:8" s="12" customFormat="1" ht="12.75">
      <c r="A34" s="11" t="s">
        <v>29</v>
      </c>
      <c r="B34" s="79">
        <v>404</v>
      </c>
      <c r="C34" s="92">
        <v>547</v>
      </c>
      <c r="D34" s="92">
        <v>17620</v>
      </c>
      <c r="E34" s="93">
        <v>38173</v>
      </c>
      <c r="F34" s="77">
        <v>2</v>
      </c>
      <c r="G34" s="79">
        <v>18495</v>
      </c>
      <c r="H34" s="58">
        <v>37780</v>
      </c>
    </row>
    <row r="35" spans="1:8" s="12" customFormat="1" ht="12.75">
      <c r="A35" s="11" t="s">
        <v>30</v>
      </c>
      <c r="B35" s="79">
        <v>88</v>
      </c>
      <c r="C35" s="92">
        <v>125</v>
      </c>
      <c r="D35" s="92">
        <v>8981</v>
      </c>
      <c r="E35" s="93">
        <v>6803</v>
      </c>
      <c r="F35" s="77">
        <v>0</v>
      </c>
      <c r="G35" s="79">
        <v>9003</v>
      </c>
      <c r="H35" s="58">
        <v>6713</v>
      </c>
    </row>
    <row r="36" spans="1:8" s="12" customFormat="1" ht="12.75">
      <c r="A36" s="11" t="s">
        <v>31</v>
      </c>
      <c r="B36" s="79">
        <v>39</v>
      </c>
      <c r="C36" s="92">
        <v>43</v>
      </c>
      <c r="D36" s="92">
        <v>883</v>
      </c>
      <c r="E36" s="93">
        <v>2470</v>
      </c>
      <c r="F36" s="77">
        <v>0</v>
      </c>
      <c r="G36" s="79">
        <v>948</v>
      </c>
      <c r="H36" s="58">
        <v>2461</v>
      </c>
    </row>
    <row r="37" spans="1:8" s="12" customFormat="1" ht="12.75">
      <c r="A37" s="11" t="s">
        <v>32</v>
      </c>
      <c r="B37" s="79">
        <v>8</v>
      </c>
      <c r="C37" s="92">
        <v>12</v>
      </c>
      <c r="D37" s="92">
        <v>326</v>
      </c>
      <c r="E37" s="93">
        <v>1051</v>
      </c>
      <c r="F37" s="77">
        <v>0</v>
      </c>
      <c r="G37" s="79">
        <v>340</v>
      </c>
      <c r="H37" s="58">
        <v>1034</v>
      </c>
    </row>
    <row r="38" spans="1:8" s="12" customFormat="1" ht="12.75">
      <c r="A38" s="11" t="s">
        <v>33</v>
      </c>
      <c r="B38" s="79">
        <v>22</v>
      </c>
      <c r="C38" s="92">
        <v>22</v>
      </c>
      <c r="D38" s="92">
        <v>419</v>
      </c>
      <c r="E38" s="93">
        <v>1022</v>
      </c>
      <c r="F38" s="77">
        <v>3</v>
      </c>
      <c r="G38" s="79">
        <v>456</v>
      </c>
      <c r="H38" s="58">
        <v>993</v>
      </c>
    </row>
    <row r="39" spans="1:8" s="12" customFormat="1" ht="12.75">
      <c r="A39" s="11" t="s">
        <v>34</v>
      </c>
      <c r="B39" s="79">
        <v>203</v>
      </c>
      <c r="C39" s="92">
        <v>163</v>
      </c>
      <c r="D39" s="92">
        <v>1520</v>
      </c>
      <c r="E39" s="93">
        <v>6887</v>
      </c>
      <c r="F39" s="77">
        <v>0</v>
      </c>
      <c r="G39" s="79">
        <v>1750</v>
      </c>
      <c r="H39" s="58">
        <v>6932</v>
      </c>
    </row>
    <row r="40" spans="1:8" s="12" customFormat="1" ht="12.75">
      <c r="A40" s="11" t="s">
        <v>35</v>
      </c>
      <c r="B40" s="79">
        <v>71</v>
      </c>
      <c r="C40" s="92">
        <v>56</v>
      </c>
      <c r="D40" s="92">
        <v>1179</v>
      </c>
      <c r="E40" s="93">
        <v>3849</v>
      </c>
      <c r="F40" s="77">
        <v>0</v>
      </c>
      <c r="G40" s="79">
        <v>1269</v>
      </c>
      <c r="H40" s="58">
        <v>3848</v>
      </c>
    </row>
    <row r="41" spans="1:8" s="12" customFormat="1" ht="12.75">
      <c r="A41" s="11" t="s">
        <v>36</v>
      </c>
      <c r="B41" s="79">
        <v>101</v>
      </c>
      <c r="C41" s="92">
        <v>119</v>
      </c>
      <c r="D41" s="92">
        <v>5385</v>
      </c>
      <c r="E41" s="93">
        <v>8845</v>
      </c>
      <c r="F41" s="77">
        <v>0</v>
      </c>
      <c r="G41" s="79">
        <v>5668</v>
      </c>
      <c r="H41" s="58">
        <v>8622</v>
      </c>
    </row>
    <row r="42" spans="1:8" s="12" customFormat="1" ht="12.75">
      <c r="A42" s="11" t="s">
        <v>37</v>
      </c>
      <c r="B42" s="79">
        <v>44</v>
      </c>
      <c r="C42" s="92">
        <v>22</v>
      </c>
      <c r="D42" s="92">
        <v>200</v>
      </c>
      <c r="E42" s="93">
        <v>1249</v>
      </c>
      <c r="F42" s="77">
        <v>1</v>
      </c>
      <c r="G42" s="79">
        <v>236</v>
      </c>
      <c r="H42" s="58">
        <v>1260</v>
      </c>
    </row>
    <row r="43" spans="1:8" s="12" customFormat="1" ht="12.75">
      <c r="A43" s="11" t="s">
        <v>38</v>
      </c>
      <c r="B43" s="79">
        <v>51</v>
      </c>
      <c r="C43" s="92">
        <v>31</v>
      </c>
      <c r="D43" s="92">
        <v>772</v>
      </c>
      <c r="E43" s="93">
        <v>2613</v>
      </c>
      <c r="F43" s="77">
        <v>0</v>
      </c>
      <c r="G43" s="79">
        <v>770</v>
      </c>
      <c r="H43" s="58">
        <v>2645</v>
      </c>
    </row>
    <row r="44" spans="1:8" s="12" customFormat="1" ht="12.75">
      <c r="A44" s="11" t="s">
        <v>39</v>
      </c>
      <c r="B44" s="79">
        <v>88</v>
      </c>
      <c r="C44" s="92">
        <v>53</v>
      </c>
      <c r="D44" s="92">
        <v>1890</v>
      </c>
      <c r="E44" s="93">
        <v>5553</v>
      </c>
      <c r="F44" s="77">
        <v>11</v>
      </c>
      <c r="G44" s="79">
        <v>1933</v>
      </c>
      <c r="H44" s="58">
        <v>5574</v>
      </c>
    </row>
    <row r="45" spans="1:8" s="12" customFormat="1" ht="12.75">
      <c r="A45" s="11" t="s">
        <v>40</v>
      </c>
      <c r="B45" s="79">
        <v>27</v>
      </c>
      <c r="C45" s="92">
        <v>30</v>
      </c>
      <c r="D45" s="92">
        <v>681</v>
      </c>
      <c r="E45" s="93">
        <v>1456</v>
      </c>
      <c r="F45" s="77">
        <v>0</v>
      </c>
      <c r="G45" s="79">
        <v>768</v>
      </c>
      <c r="H45" s="58">
        <v>1409</v>
      </c>
    </row>
    <row r="46" spans="1:8" s="12" customFormat="1" ht="12.75">
      <c r="A46" s="11" t="s">
        <v>41</v>
      </c>
      <c r="B46" s="79">
        <v>33</v>
      </c>
      <c r="C46" s="92">
        <v>43</v>
      </c>
      <c r="D46" s="92">
        <v>1623</v>
      </c>
      <c r="E46" s="93">
        <v>2564</v>
      </c>
      <c r="F46" s="77">
        <v>0</v>
      </c>
      <c r="G46" s="79">
        <v>1647</v>
      </c>
      <c r="H46" s="58">
        <v>2515</v>
      </c>
    </row>
    <row r="47" spans="1:8" s="12" customFormat="1" ht="12.75">
      <c r="A47" s="11" t="s">
        <v>42</v>
      </c>
      <c r="B47" s="79">
        <v>27</v>
      </c>
      <c r="C47" s="92">
        <v>82</v>
      </c>
      <c r="D47" s="92">
        <v>2636</v>
      </c>
      <c r="E47" s="93">
        <v>2055</v>
      </c>
      <c r="F47" s="77">
        <v>0</v>
      </c>
      <c r="G47" s="79">
        <v>2645</v>
      </c>
      <c r="H47" s="58">
        <v>2102</v>
      </c>
    </row>
    <row r="48" spans="1:8" s="12" customFormat="1" ht="12.75">
      <c r="A48" s="11" t="s">
        <v>43</v>
      </c>
      <c r="B48" s="79">
        <v>343</v>
      </c>
      <c r="C48" s="92">
        <v>305</v>
      </c>
      <c r="D48" s="92">
        <v>7742</v>
      </c>
      <c r="E48" s="93">
        <v>16102</v>
      </c>
      <c r="F48" s="77">
        <v>0</v>
      </c>
      <c r="G48" s="79">
        <v>8168</v>
      </c>
      <c r="H48" s="58">
        <v>15982</v>
      </c>
    </row>
    <row r="49" spans="1:8" s="12" customFormat="1" ht="12.75">
      <c r="A49" s="11" t="s">
        <v>44</v>
      </c>
      <c r="B49" s="79">
        <v>37</v>
      </c>
      <c r="C49" s="92">
        <v>37</v>
      </c>
      <c r="D49" s="92">
        <v>2442</v>
      </c>
      <c r="E49" s="93">
        <v>2676</v>
      </c>
      <c r="F49" s="77">
        <v>7</v>
      </c>
      <c r="G49" s="79">
        <v>2453</v>
      </c>
      <c r="H49" s="58">
        <v>2673</v>
      </c>
    </row>
    <row r="50" spans="1:8" s="12" customFormat="1" ht="12.75">
      <c r="A50" s="13" t="s">
        <v>45</v>
      </c>
      <c r="B50" s="81">
        <v>38</v>
      </c>
      <c r="C50" s="94">
        <v>23</v>
      </c>
      <c r="D50" s="94">
        <v>1004</v>
      </c>
      <c r="E50" s="95">
        <v>2849</v>
      </c>
      <c r="F50" s="80">
        <v>0</v>
      </c>
      <c r="G50" s="83">
        <v>999</v>
      </c>
      <c r="H50" s="96">
        <v>2862</v>
      </c>
    </row>
    <row r="51" spans="1:8" s="2" customFormat="1" ht="12.75">
      <c r="A51" s="14" t="s">
        <v>46</v>
      </c>
      <c r="B51" s="84">
        <f aca="true" t="shared" si="0" ref="B51:H51">SUM(B7:B50)</f>
        <v>5787</v>
      </c>
      <c r="C51" s="85">
        <f t="shared" si="0"/>
        <v>6551</v>
      </c>
      <c r="D51" s="84">
        <f t="shared" si="0"/>
        <v>231081</v>
      </c>
      <c r="E51" s="84">
        <f t="shared" si="0"/>
        <v>361661</v>
      </c>
      <c r="F51" s="84">
        <f t="shared" si="0"/>
        <v>51</v>
      </c>
      <c r="G51" s="85">
        <f t="shared" si="0"/>
        <v>240355</v>
      </c>
      <c r="H51" s="85">
        <f t="shared" si="0"/>
        <v>356507</v>
      </c>
    </row>
    <row r="52" spans="1:8" s="8" customFormat="1" ht="12.75">
      <c r="A52" s="9" t="s">
        <v>47</v>
      </c>
      <c r="C52" s="90"/>
      <c r="D52" s="97"/>
      <c r="E52" s="75">
        <f>E51-D51</f>
        <v>130580</v>
      </c>
      <c r="F52" s="73"/>
      <c r="G52" s="86"/>
      <c r="H52" s="74">
        <f>H51-G51</f>
        <v>116152</v>
      </c>
    </row>
    <row r="53" spans="1:9" s="8" customFormat="1" ht="12.75">
      <c r="A53" s="15" t="s">
        <v>48</v>
      </c>
      <c r="B53" s="88">
        <f>B51/(SUM($B$51:$C$51:$D$51:$E51:$F51))</f>
        <v>0.009563218542761815</v>
      </c>
      <c r="C53" s="88">
        <f>C51/(SUM($B$51:$C$51:$D$51:$E51:$F51))</f>
        <v>0.010825755084436263</v>
      </c>
      <c r="D53" s="88">
        <f>D51/(SUM($B$51:$C$51:$D$51:$E51:$F51))</f>
        <v>0.3818693803490484</v>
      </c>
      <c r="E53" s="88">
        <f>E51/(SUM($B$51:$C$51:$D$51:$E51:$F51))</f>
        <v>0.5976573667519925</v>
      </c>
      <c r="F53" s="88">
        <f>F51/(SUM($B$51:$C$51:$D$51:$E51:$F51))</f>
        <v>8.42792717609906E-05</v>
      </c>
      <c r="G53" s="88">
        <f>G51/(SUM($G$51:$H$51))</f>
        <v>0.40269777603533147</v>
      </c>
      <c r="H53" s="99">
        <f>H51/(SUM($G$51:$H$51))</f>
        <v>0.5973022239646686</v>
      </c>
      <c r="I53" s="30"/>
    </row>
  </sheetData>
  <sheetProtection/>
  <mergeCells count="6">
    <mergeCell ref="B4:F4"/>
    <mergeCell ref="G2:H2"/>
    <mergeCell ref="B2:F2"/>
    <mergeCell ref="B3:F3"/>
    <mergeCell ref="G3:H3"/>
    <mergeCell ref="G4:H4"/>
  </mergeCells>
  <printOptions horizontalCentered="1"/>
  <pageMargins left="0.5" right="0.5" top="1" bottom="0.5" header="0.25" footer="0.25"/>
  <pageSetup horizontalDpi="600" verticalDpi="600" orientation="portrait" paperSize="5" r:id="rId1"/>
  <headerFooter alignWithMargins="0">
    <oddHeader>&amp;CABSTRACT OF VOTES
Cast at the General Election     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1" ySplit="6" topLeftCell="B7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B7" sqref="B7"/>
    </sheetView>
  </sheetViews>
  <sheetFormatPr defaultColWidth="9.140625" defaultRowHeight="12.75"/>
  <cols>
    <col min="1" max="1" width="10.57421875" style="8" customWidth="1"/>
    <col min="2" max="3" width="8.7109375" style="16" customWidth="1"/>
    <col min="4" max="4" width="13.7109375" style="16" bestFit="1" customWidth="1"/>
    <col min="5" max="5" width="12.8515625" style="16" customWidth="1"/>
    <col min="6" max="7" width="8.7109375" style="16" customWidth="1"/>
    <col min="8" max="8" width="10.57421875" style="16" customWidth="1"/>
    <col min="9" max="9" width="11.140625" style="16" customWidth="1"/>
    <col min="10" max="16384" width="9.140625" style="16" customWidth="1"/>
  </cols>
  <sheetData>
    <row r="1" spans="1:9" s="1" customFormat="1" ht="18">
      <c r="A1" s="22" t="s">
        <v>79</v>
      </c>
      <c r="B1" s="24"/>
      <c r="C1" s="24"/>
      <c r="D1" s="21"/>
      <c r="E1" s="21"/>
      <c r="F1" s="21"/>
      <c r="G1" s="21"/>
      <c r="H1" s="21"/>
      <c r="I1" s="4" t="s">
        <v>0</v>
      </c>
    </row>
    <row r="2" spans="1:9" s="3" customFormat="1" ht="12.75">
      <c r="A2" s="23"/>
      <c r="B2" s="113"/>
      <c r="C2" s="115"/>
      <c r="D2" s="23"/>
      <c r="E2" s="29"/>
      <c r="F2" s="113"/>
      <c r="G2" s="115"/>
      <c r="H2" s="113"/>
      <c r="I2" s="114"/>
    </row>
    <row r="3" spans="1:9" s="2" customFormat="1" ht="12.75">
      <c r="A3" s="5"/>
      <c r="B3" s="104" t="s">
        <v>55</v>
      </c>
      <c r="C3" s="105"/>
      <c r="D3" s="26" t="s">
        <v>57</v>
      </c>
      <c r="E3" s="31" t="s">
        <v>57</v>
      </c>
      <c r="F3" s="104" t="s">
        <v>60</v>
      </c>
      <c r="G3" s="105"/>
      <c r="H3" s="104" t="s">
        <v>66</v>
      </c>
      <c r="I3" s="111"/>
    </row>
    <row r="4" spans="1:9" s="2" customFormat="1" ht="12.75">
      <c r="A4" s="5"/>
      <c r="B4" s="106" t="s">
        <v>56</v>
      </c>
      <c r="C4" s="107"/>
      <c r="D4" s="20" t="s">
        <v>58</v>
      </c>
      <c r="E4" s="25" t="s">
        <v>59</v>
      </c>
      <c r="F4" s="106" t="s">
        <v>61</v>
      </c>
      <c r="G4" s="107"/>
      <c r="H4" s="106" t="s">
        <v>67</v>
      </c>
      <c r="I4" s="112"/>
    </row>
    <row r="5" spans="1:9" s="8" customFormat="1" ht="12.75">
      <c r="A5" s="6"/>
      <c r="B5" s="7" t="s">
        <v>50</v>
      </c>
      <c r="C5" s="7" t="s">
        <v>49</v>
      </c>
      <c r="D5" s="7" t="s">
        <v>50</v>
      </c>
      <c r="E5" s="7" t="s">
        <v>50</v>
      </c>
      <c r="F5" s="7" t="s">
        <v>49</v>
      </c>
      <c r="G5" s="17" t="s">
        <v>50</v>
      </c>
      <c r="H5" s="17" t="s">
        <v>49</v>
      </c>
      <c r="I5" s="7" t="s">
        <v>50</v>
      </c>
    </row>
    <row r="6" spans="1:9" s="28" customFormat="1" ht="96" customHeight="1">
      <c r="A6" s="27" t="s">
        <v>1</v>
      </c>
      <c r="B6" s="19" t="s">
        <v>76</v>
      </c>
      <c r="C6" s="19" t="s">
        <v>86</v>
      </c>
      <c r="D6" s="19" t="s">
        <v>83</v>
      </c>
      <c r="E6" s="19" t="s">
        <v>85</v>
      </c>
      <c r="F6" s="19" t="s">
        <v>77</v>
      </c>
      <c r="G6" s="19" t="s">
        <v>75</v>
      </c>
      <c r="H6" s="19" t="s">
        <v>84</v>
      </c>
      <c r="I6" s="19" t="s">
        <v>78</v>
      </c>
    </row>
    <row r="7" spans="1:9" s="10" customFormat="1" ht="12.75">
      <c r="A7" s="9" t="s">
        <v>2</v>
      </c>
      <c r="B7" s="73">
        <v>95073</v>
      </c>
      <c r="C7" s="74">
        <v>90389</v>
      </c>
      <c r="D7" s="75">
        <v>131433</v>
      </c>
      <c r="E7" s="75">
        <v>131838</v>
      </c>
      <c r="F7" s="54">
        <v>81514</v>
      </c>
      <c r="G7" s="75">
        <v>102150</v>
      </c>
      <c r="H7" s="54">
        <v>110514</v>
      </c>
      <c r="I7" s="76">
        <v>76091</v>
      </c>
    </row>
    <row r="8" spans="1:9" s="10" customFormat="1" ht="12.75">
      <c r="A8" s="11" t="s">
        <v>3</v>
      </c>
      <c r="B8" s="77">
        <v>1378</v>
      </c>
      <c r="C8" s="78">
        <v>498</v>
      </c>
      <c r="D8" s="79">
        <v>1541</v>
      </c>
      <c r="E8" s="79">
        <v>1540</v>
      </c>
      <c r="F8" s="57">
        <v>468</v>
      </c>
      <c r="G8" s="79">
        <v>1370</v>
      </c>
      <c r="H8" s="57">
        <v>664</v>
      </c>
      <c r="I8" s="78">
        <v>1195</v>
      </c>
    </row>
    <row r="9" spans="1:9" s="10" customFormat="1" ht="12.75">
      <c r="A9" s="11" t="s">
        <v>4</v>
      </c>
      <c r="B9" s="77">
        <v>15713</v>
      </c>
      <c r="C9" s="78">
        <v>12891</v>
      </c>
      <c r="D9" s="79">
        <v>22944</v>
      </c>
      <c r="E9" s="79">
        <v>22936</v>
      </c>
      <c r="F9" s="57">
        <v>12520</v>
      </c>
      <c r="G9" s="79">
        <v>15917</v>
      </c>
      <c r="H9" s="57">
        <v>16955</v>
      </c>
      <c r="I9" s="78">
        <v>11708</v>
      </c>
    </row>
    <row r="10" spans="1:9" s="10" customFormat="1" ht="12.75">
      <c r="A10" s="11" t="s">
        <v>5</v>
      </c>
      <c r="B10" s="77">
        <v>1778</v>
      </c>
      <c r="C10" s="78">
        <v>355</v>
      </c>
      <c r="D10" s="79">
        <v>1998</v>
      </c>
      <c r="E10" s="79">
        <v>2004</v>
      </c>
      <c r="F10" s="57">
        <v>298</v>
      </c>
      <c r="G10" s="79">
        <v>1833</v>
      </c>
      <c r="H10" s="57">
        <v>586</v>
      </c>
      <c r="I10" s="78">
        <v>1540</v>
      </c>
    </row>
    <row r="11" spans="1:9" s="10" customFormat="1" ht="12.75">
      <c r="A11" s="11" t="s">
        <v>6</v>
      </c>
      <c r="B11" s="77">
        <v>2692</v>
      </c>
      <c r="C11" s="78">
        <v>952</v>
      </c>
      <c r="D11" s="79">
        <v>3110</v>
      </c>
      <c r="E11" s="79">
        <v>3130</v>
      </c>
      <c r="F11" s="57">
        <v>950</v>
      </c>
      <c r="G11" s="79">
        <v>2663</v>
      </c>
      <c r="H11" s="57">
        <v>1140</v>
      </c>
      <c r="I11" s="78">
        <v>2517</v>
      </c>
    </row>
    <row r="12" spans="1:9" s="10" customFormat="1" ht="12.75">
      <c r="A12" s="11" t="s">
        <v>7</v>
      </c>
      <c r="B12" s="77">
        <v>9522</v>
      </c>
      <c r="C12" s="78">
        <v>3494</v>
      </c>
      <c r="D12" s="79">
        <v>11137</v>
      </c>
      <c r="E12" s="79">
        <v>11136</v>
      </c>
      <c r="F12" s="57">
        <v>3207</v>
      </c>
      <c r="G12" s="79">
        <v>9775</v>
      </c>
      <c r="H12" s="57">
        <v>6235</v>
      </c>
      <c r="I12" s="78">
        <v>6789</v>
      </c>
    </row>
    <row r="13" spans="1:9" s="10" customFormat="1" ht="12.75">
      <c r="A13" s="11" t="s">
        <v>8</v>
      </c>
      <c r="B13" s="77">
        <v>3479</v>
      </c>
      <c r="C13" s="78">
        <v>6861</v>
      </c>
      <c r="D13" s="79">
        <v>6835</v>
      </c>
      <c r="E13" s="79">
        <v>6990</v>
      </c>
      <c r="F13" s="57">
        <v>6603</v>
      </c>
      <c r="G13" s="79">
        <v>3666</v>
      </c>
      <c r="H13" s="57">
        <v>7389</v>
      </c>
      <c r="I13" s="78">
        <v>2914</v>
      </c>
    </row>
    <row r="14" spans="1:9" s="10" customFormat="1" ht="12.75">
      <c r="A14" s="11" t="s">
        <v>9</v>
      </c>
      <c r="B14" s="77">
        <v>2480</v>
      </c>
      <c r="C14" s="78">
        <v>946</v>
      </c>
      <c r="D14" s="79">
        <v>2879</v>
      </c>
      <c r="E14" s="79">
        <v>2894</v>
      </c>
      <c r="F14" s="57">
        <v>881</v>
      </c>
      <c r="G14" s="79">
        <v>2546</v>
      </c>
      <c r="H14" s="57">
        <v>1293</v>
      </c>
      <c r="I14" s="78">
        <v>2142</v>
      </c>
    </row>
    <row r="15" spans="1:9" s="10" customFormat="1" ht="12.75">
      <c r="A15" s="11" t="s">
        <v>10</v>
      </c>
      <c r="B15" s="77">
        <v>11675</v>
      </c>
      <c r="C15" s="78">
        <v>6397</v>
      </c>
      <c r="D15" s="79">
        <v>13722</v>
      </c>
      <c r="E15" s="79">
        <v>13681</v>
      </c>
      <c r="F15" s="57">
        <v>6251</v>
      </c>
      <c r="G15" s="79">
        <v>11846</v>
      </c>
      <c r="H15" s="57">
        <v>6766</v>
      </c>
      <c r="I15" s="78">
        <v>11372</v>
      </c>
    </row>
    <row r="16" spans="1:9" s="10" customFormat="1" ht="12.75">
      <c r="A16" s="11" t="s">
        <v>11</v>
      </c>
      <c r="B16" s="77">
        <v>23391</v>
      </c>
      <c r="C16" s="78">
        <v>10816</v>
      </c>
      <c r="D16" s="79">
        <v>25854</v>
      </c>
      <c r="E16" s="79">
        <v>25790</v>
      </c>
      <c r="F16" s="57">
        <v>9486</v>
      </c>
      <c r="G16" s="79">
        <v>24491</v>
      </c>
      <c r="H16" s="57">
        <v>18516</v>
      </c>
      <c r="I16" s="78">
        <v>15985</v>
      </c>
    </row>
    <row r="17" spans="1:9" s="10" customFormat="1" ht="12.75">
      <c r="A17" s="11" t="s">
        <v>12</v>
      </c>
      <c r="B17" s="77">
        <v>3207</v>
      </c>
      <c r="C17" s="78">
        <v>1024</v>
      </c>
      <c r="D17" s="79">
        <v>3533</v>
      </c>
      <c r="E17" s="79">
        <v>3534</v>
      </c>
      <c r="F17" s="57">
        <v>993</v>
      </c>
      <c r="G17" s="79">
        <v>3185</v>
      </c>
      <c r="H17" s="57">
        <v>1131</v>
      </c>
      <c r="I17" s="78">
        <v>3083</v>
      </c>
    </row>
    <row r="18" spans="1:9" s="10" customFormat="1" ht="12.75">
      <c r="A18" s="11" t="s">
        <v>13</v>
      </c>
      <c r="B18" s="77">
        <v>801</v>
      </c>
      <c r="C18" s="78">
        <v>217</v>
      </c>
      <c r="D18" s="79">
        <v>927</v>
      </c>
      <c r="E18" s="79">
        <v>907</v>
      </c>
      <c r="F18" s="57">
        <v>194</v>
      </c>
      <c r="G18" s="79">
        <v>813</v>
      </c>
      <c r="H18" s="57">
        <v>432</v>
      </c>
      <c r="I18" s="78">
        <v>582</v>
      </c>
    </row>
    <row r="19" spans="1:9" s="12" customFormat="1" ht="12.75">
      <c r="A19" s="11" t="s">
        <v>14</v>
      </c>
      <c r="B19" s="77">
        <v>393</v>
      </c>
      <c r="C19" s="78">
        <v>130</v>
      </c>
      <c r="D19" s="79">
        <v>461</v>
      </c>
      <c r="E19" s="79">
        <v>466</v>
      </c>
      <c r="F19" s="57">
        <v>112</v>
      </c>
      <c r="G19" s="79">
        <v>407</v>
      </c>
      <c r="H19" s="57">
        <v>175</v>
      </c>
      <c r="I19" s="78">
        <v>350</v>
      </c>
    </row>
    <row r="20" spans="1:9" s="12" customFormat="1" ht="12.75">
      <c r="A20" s="11" t="s">
        <v>15</v>
      </c>
      <c r="B20" s="77">
        <v>42381</v>
      </c>
      <c r="C20" s="78">
        <v>20218</v>
      </c>
      <c r="D20" s="79">
        <v>51799</v>
      </c>
      <c r="E20" s="79">
        <v>51913</v>
      </c>
      <c r="F20" s="57">
        <v>18045</v>
      </c>
      <c r="G20" s="79">
        <v>43839</v>
      </c>
      <c r="H20" s="57">
        <v>27128</v>
      </c>
      <c r="I20" s="78">
        <v>35597</v>
      </c>
    </row>
    <row r="21" spans="1:9" s="12" customFormat="1" ht="12.75">
      <c r="A21" s="11" t="s">
        <v>16</v>
      </c>
      <c r="B21" s="77">
        <v>1820</v>
      </c>
      <c r="C21" s="78">
        <v>409</v>
      </c>
      <c r="D21" s="79">
        <v>2045</v>
      </c>
      <c r="E21" s="79">
        <v>2026</v>
      </c>
      <c r="F21" s="57">
        <v>361</v>
      </c>
      <c r="G21" s="79">
        <v>1853</v>
      </c>
      <c r="H21" s="57">
        <v>896</v>
      </c>
      <c r="I21" s="78">
        <v>1320</v>
      </c>
    </row>
    <row r="22" spans="1:9" s="12" customFormat="1" ht="12.75">
      <c r="A22" s="11" t="s">
        <v>17</v>
      </c>
      <c r="B22" s="77">
        <v>5009</v>
      </c>
      <c r="C22" s="78">
        <v>1116</v>
      </c>
      <c r="D22" s="79">
        <v>5614</v>
      </c>
      <c r="E22" s="79">
        <v>5608</v>
      </c>
      <c r="F22" s="57">
        <v>1002</v>
      </c>
      <c r="G22" s="79">
        <v>5110</v>
      </c>
      <c r="H22" s="57">
        <v>2112</v>
      </c>
      <c r="I22" s="78">
        <v>3992</v>
      </c>
    </row>
    <row r="23" spans="1:9" s="12" customFormat="1" ht="12.75">
      <c r="A23" s="11" t="s">
        <v>18</v>
      </c>
      <c r="B23" s="80">
        <v>208</v>
      </c>
      <c r="C23" s="62">
        <v>35</v>
      </c>
      <c r="D23" s="81">
        <v>225</v>
      </c>
      <c r="E23" s="81">
        <v>222</v>
      </c>
      <c r="F23" s="59">
        <v>31</v>
      </c>
      <c r="G23" s="81">
        <v>207</v>
      </c>
      <c r="H23" s="59">
        <v>107</v>
      </c>
      <c r="I23" s="62">
        <v>137</v>
      </c>
    </row>
    <row r="24" spans="1:9" s="12" customFormat="1" ht="12.75">
      <c r="A24" s="11" t="s">
        <v>19</v>
      </c>
      <c r="B24" s="80">
        <v>2319</v>
      </c>
      <c r="C24" s="62">
        <v>783</v>
      </c>
      <c r="D24" s="81">
        <v>2627</v>
      </c>
      <c r="E24" s="81">
        <v>2616</v>
      </c>
      <c r="F24" s="59">
        <v>745</v>
      </c>
      <c r="G24" s="81">
        <v>2340</v>
      </c>
      <c r="H24" s="59">
        <v>1612</v>
      </c>
      <c r="I24" s="62">
        <v>1537</v>
      </c>
    </row>
    <row r="25" spans="1:9" s="12" customFormat="1" ht="12.75">
      <c r="A25" s="11" t="s">
        <v>20</v>
      </c>
      <c r="B25" s="80">
        <v>1618</v>
      </c>
      <c r="C25" s="62">
        <v>461</v>
      </c>
      <c r="D25" s="81">
        <v>1795</v>
      </c>
      <c r="E25" s="81">
        <v>1828</v>
      </c>
      <c r="F25" s="59">
        <v>452</v>
      </c>
      <c r="G25" s="81">
        <v>1632</v>
      </c>
      <c r="H25" s="59">
        <v>782</v>
      </c>
      <c r="I25" s="62">
        <v>1311</v>
      </c>
    </row>
    <row r="26" spans="1:9" s="12" customFormat="1" ht="12.75">
      <c r="A26" s="11" t="s">
        <v>21</v>
      </c>
      <c r="B26" s="77">
        <v>4799</v>
      </c>
      <c r="C26" s="78">
        <v>2090</v>
      </c>
      <c r="D26" s="79">
        <v>5867</v>
      </c>
      <c r="E26" s="79">
        <v>5854</v>
      </c>
      <c r="F26" s="57">
        <v>1938</v>
      </c>
      <c r="G26" s="79">
        <v>4916</v>
      </c>
      <c r="H26" s="57">
        <v>2640</v>
      </c>
      <c r="I26" s="78">
        <v>4298</v>
      </c>
    </row>
    <row r="27" spans="1:9" s="12" customFormat="1" ht="12.75">
      <c r="A27" s="11" t="s">
        <v>22</v>
      </c>
      <c r="B27" s="77">
        <v>3281</v>
      </c>
      <c r="C27" s="78">
        <v>523</v>
      </c>
      <c r="D27" s="79">
        <v>3616</v>
      </c>
      <c r="E27" s="79">
        <v>3498</v>
      </c>
      <c r="F27" s="57">
        <v>429</v>
      </c>
      <c r="G27" s="79">
        <v>3340</v>
      </c>
      <c r="H27" s="57">
        <v>1678</v>
      </c>
      <c r="I27" s="78">
        <v>2120</v>
      </c>
    </row>
    <row r="28" spans="1:9" s="12" customFormat="1" ht="12.75">
      <c r="A28" s="11" t="s">
        <v>23</v>
      </c>
      <c r="B28" s="77">
        <v>3884</v>
      </c>
      <c r="C28" s="78">
        <v>864</v>
      </c>
      <c r="D28" s="79">
        <v>4410</v>
      </c>
      <c r="E28" s="79">
        <v>4423</v>
      </c>
      <c r="F28" s="57">
        <v>761</v>
      </c>
      <c r="G28" s="79">
        <v>3995</v>
      </c>
      <c r="H28" s="57">
        <v>1947</v>
      </c>
      <c r="I28" s="78">
        <v>2806</v>
      </c>
    </row>
    <row r="29" spans="1:9" s="12" customFormat="1" ht="12.75">
      <c r="A29" s="11" t="s">
        <v>24</v>
      </c>
      <c r="B29" s="77">
        <v>5443</v>
      </c>
      <c r="C29" s="78">
        <v>1545</v>
      </c>
      <c r="D29" s="79">
        <v>6008</v>
      </c>
      <c r="E29" s="79">
        <v>6009</v>
      </c>
      <c r="F29" s="57">
        <v>1442</v>
      </c>
      <c r="G29" s="79">
        <v>5499</v>
      </c>
      <c r="H29" s="57">
        <v>2321</v>
      </c>
      <c r="I29" s="78">
        <v>4674</v>
      </c>
    </row>
    <row r="30" spans="1:9" s="12" customFormat="1" ht="12.75">
      <c r="A30" s="11" t="s">
        <v>25</v>
      </c>
      <c r="B30" s="77">
        <v>3335</v>
      </c>
      <c r="C30" s="78">
        <v>1022</v>
      </c>
      <c r="D30" s="79">
        <v>3927</v>
      </c>
      <c r="E30" s="79">
        <v>3912</v>
      </c>
      <c r="F30" s="57">
        <v>935</v>
      </c>
      <c r="G30" s="79">
        <v>3415</v>
      </c>
      <c r="H30" s="57">
        <v>1600</v>
      </c>
      <c r="I30" s="78">
        <v>2773</v>
      </c>
    </row>
    <row r="31" spans="1:9" s="12" customFormat="1" ht="12.75">
      <c r="A31" s="11" t="s">
        <v>26</v>
      </c>
      <c r="B31" s="77">
        <v>5487</v>
      </c>
      <c r="C31" s="78">
        <v>1415</v>
      </c>
      <c r="D31" s="79">
        <v>5828</v>
      </c>
      <c r="E31" s="79">
        <v>5843</v>
      </c>
      <c r="F31" s="57">
        <v>1275</v>
      </c>
      <c r="G31" s="79">
        <v>5857</v>
      </c>
      <c r="H31" s="57">
        <v>1803</v>
      </c>
      <c r="I31" s="78">
        <v>5122</v>
      </c>
    </row>
    <row r="32" spans="1:9" s="12" customFormat="1" ht="12.75">
      <c r="A32" s="11" t="s">
        <v>27</v>
      </c>
      <c r="B32" s="77">
        <v>7197</v>
      </c>
      <c r="C32" s="78">
        <v>1344</v>
      </c>
      <c r="D32" s="79">
        <v>7566</v>
      </c>
      <c r="E32" s="79">
        <v>7545</v>
      </c>
      <c r="F32" s="57">
        <v>1157</v>
      </c>
      <c r="G32" s="79">
        <v>7372</v>
      </c>
      <c r="H32" s="57">
        <v>3420</v>
      </c>
      <c r="I32" s="78">
        <v>5135</v>
      </c>
    </row>
    <row r="33" spans="1:9" s="12" customFormat="1" ht="12.75">
      <c r="A33" s="11" t="s">
        <v>28</v>
      </c>
      <c r="B33" s="77">
        <v>3925</v>
      </c>
      <c r="C33" s="78">
        <v>1401</v>
      </c>
      <c r="D33" s="79">
        <v>4744</v>
      </c>
      <c r="E33" s="79">
        <v>4749</v>
      </c>
      <c r="F33" s="57">
        <v>1260</v>
      </c>
      <c r="G33" s="79">
        <v>4058</v>
      </c>
      <c r="H33" s="57">
        <v>2111</v>
      </c>
      <c r="I33" s="78">
        <v>3215</v>
      </c>
    </row>
    <row r="34" spans="1:9" s="12" customFormat="1" ht="12.75">
      <c r="A34" s="11" t="s">
        <v>29</v>
      </c>
      <c r="B34" s="77">
        <v>38488</v>
      </c>
      <c r="C34" s="78">
        <v>17485</v>
      </c>
      <c r="D34" s="79">
        <v>45690</v>
      </c>
      <c r="E34" s="79">
        <v>45250</v>
      </c>
      <c r="F34" s="57">
        <v>16723</v>
      </c>
      <c r="G34" s="79">
        <v>38981</v>
      </c>
      <c r="H34" s="57">
        <v>18922</v>
      </c>
      <c r="I34" s="78">
        <v>36845</v>
      </c>
    </row>
    <row r="35" spans="1:9" s="12" customFormat="1" ht="12.75">
      <c r="A35" s="11" t="s">
        <v>30</v>
      </c>
      <c r="B35" s="77">
        <v>7020</v>
      </c>
      <c r="C35" s="78">
        <v>8595</v>
      </c>
      <c r="D35" s="79">
        <v>11050</v>
      </c>
      <c r="E35" s="79">
        <v>11123</v>
      </c>
      <c r="F35" s="57">
        <v>7947</v>
      </c>
      <c r="G35" s="79">
        <v>6881</v>
      </c>
      <c r="H35" s="57">
        <v>9480</v>
      </c>
      <c r="I35" s="78">
        <v>6198</v>
      </c>
    </row>
    <row r="36" spans="1:9" s="12" customFormat="1" ht="12.75">
      <c r="A36" s="11" t="s">
        <v>31</v>
      </c>
      <c r="B36" s="77">
        <v>2548</v>
      </c>
      <c r="C36" s="78">
        <v>844</v>
      </c>
      <c r="D36" s="79">
        <v>2887</v>
      </c>
      <c r="E36" s="79">
        <v>2883</v>
      </c>
      <c r="F36" s="57">
        <v>804</v>
      </c>
      <c r="G36" s="79">
        <v>2575</v>
      </c>
      <c r="H36" s="57">
        <v>1137</v>
      </c>
      <c r="I36" s="78">
        <v>2252</v>
      </c>
    </row>
    <row r="37" spans="1:9" s="12" customFormat="1" ht="12.75">
      <c r="A37" s="11" t="s">
        <v>32</v>
      </c>
      <c r="B37" s="77">
        <v>1065</v>
      </c>
      <c r="C37" s="78">
        <v>304</v>
      </c>
      <c r="D37" s="79">
        <v>1220</v>
      </c>
      <c r="E37" s="79">
        <v>1230</v>
      </c>
      <c r="F37" s="57">
        <v>286</v>
      </c>
      <c r="G37" s="79">
        <v>1087</v>
      </c>
      <c r="H37" s="57">
        <v>447</v>
      </c>
      <c r="I37" s="78">
        <v>936</v>
      </c>
    </row>
    <row r="38" spans="1:9" s="12" customFormat="1" ht="12.75">
      <c r="A38" s="11" t="s">
        <v>33</v>
      </c>
      <c r="B38" s="77">
        <v>1077</v>
      </c>
      <c r="C38" s="78">
        <v>372</v>
      </c>
      <c r="D38" s="79">
        <v>1309</v>
      </c>
      <c r="E38" s="79">
        <v>1292</v>
      </c>
      <c r="F38" s="57">
        <v>344</v>
      </c>
      <c r="G38" s="79">
        <v>1097</v>
      </c>
      <c r="H38" s="57">
        <v>570</v>
      </c>
      <c r="I38" s="78">
        <v>879</v>
      </c>
    </row>
    <row r="39" spans="1:9" s="12" customFormat="1" ht="12.75">
      <c r="A39" s="11" t="s">
        <v>34</v>
      </c>
      <c r="B39" s="77">
        <v>7090</v>
      </c>
      <c r="C39" s="78">
        <v>1535</v>
      </c>
      <c r="D39" s="79">
        <v>7862</v>
      </c>
      <c r="E39" s="79">
        <v>7838</v>
      </c>
      <c r="F39" s="57">
        <v>1171</v>
      </c>
      <c r="G39" s="79">
        <v>7409</v>
      </c>
      <c r="H39" s="57">
        <v>3585</v>
      </c>
      <c r="I39" s="78">
        <v>5122</v>
      </c>
    </row>
    <row r="40" spans="1:9" s="12" customFormat="1" ht="12.75">
      <c r="A40" s="11" t="s">
        <v>35</v>
      </c>
      <c r="B40" s="77">
        <v>3925</v>
      </c>
      <c r="C40" s="78">
        <v>1192</v>
      </c>
      <c r="D40" s="79">
        <v>4591</v>
      </c>
      <c r="E40" s="79">
        <v>4584</v>
      </c>
      <c r="F40" s="57">
        <v>1084</v>
      </c>
      <c r="G40" s="79">
        <v>4033</v>
      </c>
      <c r="H40" s="57">
        <v>1837</v>
      </c>
      <c r="I40" s="78">
        <v>3283</v>
      </c>
    </row>
    <row r="41" spans="1:9" s="12" customFormat="1" ht="12.75">
      <c r="A41" s="11" t="s">
        <v>36</v>
      </c>
      <c r="B41" s="77">
        <v>8841</v>
      </c>
      <c r="C41" s="78">
        <v>5410</v>
      </c>
      <c r="D41" s="79">
        <v>11871</v>
      </c>
      <c r="E41" s="79">
        <v>11867</v>
      </c>
      <c r="F41" s="57">
        <v>5015</v>
      </c>
      <c r="G41" s="79">
        <v>9157</v>
      </c>
      <c r="H41" s="57">
        <v>6564</v>
      </c>
      <c r="I41" s="78">
        <v>7766</v>
      </c>
    </row>
    <row r="42" spans="1:9" s="12" customFormat="1" ht="12.75">
      <c r="A42" s="11" t="s">
        <v>37</v>
      </c>
      <c r="B42" s="77">
        <v>1268</v>
      </c>
      <c r="C42" s="78">
        <v>226</v>
      </c>
      <c r="D42" s="79">
        <v>1392</v>
      </c>
      <c r="E42" s="79">
        <v>1384</v>
      </c>
      <c r="F42" s="57">
        <v>218</v>
      </c>
      <c r="G42" s="79">
        <v>1266</v>
      </c>
      <c r="H42" s="57">
        <v>386</v>
      </c>
      <c r="I42" s="78">
        <v>1110</v>
      </c>
    </row>
    <row r="43" spans="1:9" s="12" customFormat="1" ht="12.75">
      <c r="A43" s="11" t="s">
        <v>38</v>
      </c>
      <c r="B43" s="77">
        <v>2696</v>
      </c>
      <c r="C43" s="78">
        <v>706</v>
      </c>
      <c r="D43" s="79">
        <v>3008</v>
      </c>
      <c r="E43" s="79">
        <v>3004</v>
      </c>
      <c r="F43" s="57">
        <v>681</v>
      </c>
      <c r="G43" s="79">
        <v>2706</v>
      </c>
      <c r="H43" s="57">
        <v>1029</v>
      </c>
      <c r="I43" s="78">
        <v>2379</v>
      </c>
    </row>
    <row r="44" spans="1:9" s="12" customFormat="1" ht="12.75">
      <c r="A44" s="11" t="s">
        <v>39</v>
      </c>
      <c r="B44" s="77">
        <v>5753</v>
      </c>
      <c r="C44" s="78">
        <v>1763</v>
      </c>
      <c r="D44" s="79">
        <v>6581</v>
      </c>
      <c r="E44" s="79">
        <v>6550</v>
      </c>
      <c r="F44" s="57">
        <v>1643</v>
      </c>
      <c r="G44" s="79">
        <v>5818</v>
      </c>
      <c r="H44" s="57">
        <v>2641</v>
      </c>
      <c r="I44" s="78">
        <v>4858</v>
      </c>
    </row>
    <row r="45" spans="1:9" s="12" customFormat="1" ht="12.75">
      <c r="A45" s="11" t="s">
        <v>40</v>
      </c>
      <c r="B45" s="77">
        <v>1488</v>
      </c>
      <c r="C45" s="78">
        <v>679</v>
      </c>
      <c r="D45" s="79">
        <v>1903</v>
      </c>
      <c r="E45" s="79">
        <v>1901</v>
      </c>
      <c r="F45" s="57">
        <v>666</v>
      </c>
      <c r="G45" s="79">
        <v>1496</v>
      </c>
      <c r="H45" s="57">
        <v>1076</v>
      </c>
      <c r="I45" s="78">
        <v>1098</v>
      </c>
    </row>
    <row r="46" spans="1:9" s="12" customFormat="1" ht="12.75">
      <c r="A46" s="11" t="s">
        <v>41</v>
      </c>
      <c r="B46" s="77">
        <v>2555</v>
      </c>
      <c r="C46" s="78">
        <v>1610</v>
      </c>
      <c r="D46" s="79">
        <v>3327</v>
      </c>
      <c r="E46" s="79">
        <v>3321</v>
      </c>
      <c r="F46" s="57">
        <v>1561</v>
      </c>
      <c r="G46" s="79">
        <v>2574</v>
      </c>
      <c r="H46" s="57">
        <v>1732</v>
      </c>
      <c r="I46" s="78">
        <v>2447</v>
      </c>
    </row>
    <row r="47" spans="1:9" s="12" customFormat="1" ht="12.75">
      <c r="A47" s="11" t="s">
        <v>42</v>
      </c>
      <c r="B47" s="77">
        <v>2147</v>
      </c>
      <c r="C47" s="78">
        <v>2578</v>
      </c>
      <c r="D47" s="79">
        <v>2996</v>
      </c>
      <c r="E47" s="79">
        <v>2991</v>
      </c>
      <c r="F47" s="57">
        <v>2433</v>
      </c>
      <c r="G47" s="79">
        <v>2236</v>
      </c>
      <c r="H47" s="57">
        <v>2876</v>
      </c>
      <c r="I47" s="78">
        <v>1839</v>
      </c>
    </row>
    <row r="48" spans="1:9" s="12" customFormat="1" ht="12.75">
      <c r="A48" s="11" t="s">
        <v>43</v>
      </c>
      <c r="B48" s="77">
        <v>16665</v>
      </c>
      <c r="C48" s="78">
        <v>7337</v>
      </c>
      <c r="D48" s="79">
        <v>19921</v>
      </c>
      <c r="E48" s="79">
        <v>19960</v>
      </c>
      <c r="F48" s="57">
        <v>6437</v>
      </c>
      <c r="G48" s="79">
        <v>17472</v>
      </c>
      <c r="H48" s="57">
        <v>10249</v>
      </c>
      <c r="I48" s="78">
        <v>13716</v>
      </c>
    </row>
    <row r="49" spans="1:9" s="12" customFormat="1" ht="12.75">
      <c r="A49" s="11" t="s">
        <v>44</v>
      </c>
      <c r="B49" s="77">
        <v>2800</v>
      </c>
      <c r="C49" s="78">
        <v>2283</v>
      </c>
      <c r="D49" s="79">
        <v>3698</v>
      </c>
      <c r="E49" s="79">
        <v>3690</v>
      </c>
      <c r="F49" s="57">
        <v>2147</v>
      </c>
      <c r="G49" s="79">
        <v>2892</v>
      </c>
      <c r="H49" s="57">
        <v>2686</v>
      </c>
      <c r="I49" s="78">
        <v>2401</v>
      </c>
    </row>
    <row r="50" spans="1:9" s="12" customFormat="1" ht="12.75">
      <c r="A50" s="13" t="s">
        <v>45</v>
      </c>
      <c r="B50" s="80">
        <v>2940</v>
      </c>
      <c r="C50" s="82">
        <v>922</v>
      </c>
      <c r="D50" s="83">
        <v>3354</v>
      </c>
      <c r="E50" s="83">
        <v>3349</v>
      </c>
      <c r="F50" s="59">
        <v>813</v>
      </c>
      <c r="G50" s="83">
        <v>3016</v>
      </c>
      <c r="H50" s="59">
        <v>1318</v>
      </c>
      <c r="I50" s="82">
        <v>2543</v>
      </c>
    </row>
    <row r="51" spans="1:9" s="2" customFormat="1" ht="12.75">
      <c r="A51" s="14" t="s">
        <v>46</v>
      </c>
      <c r="B51" s="84">
        <f aca="true" t="shared" si="0" ref="B51:I51">SUM(B7:B50)</f>
        <v>370654</v>
      </c>
      <c r="C51" s="84">
        <f t="shared" si="0"/>
        <v>222037</v>
      </c>
      <c r="D51" s="85">
        <f t="shared" si="0"/>
        <v>465105</v>
      </c>
      <c r="E51" s="84">
        <f t="shared" si="0"/>
        <v>465109</v>
      </c>
      <c r="F51" s="84">
        <f t="shared" si="0"/>
        <v>203283</v>
      </c>
      <c r="G51" s="84">
        <f t="shared" si="0"/>
        <v>384791</v>
      </c>
      <c r="H51" s="84">
        <f t="shared" si="0"/>
        <v>288488</v>
      </c>
      <c r="I51" s="85">
        <f t="shared" si="0"/>
        <v>305977</v>
      </c>
    </row>
    <row r="52" spans="1:9" s="8" customFormat="1" ht="12.75">
      <c r="A52" s="9" t="s">
        <v>47</v>
      </c>
      <c r="B52" s="86">
        <f>B51-C51</f>
        <v>148617</v>
      </c>
      <c r="C52" s="41"/>
      <c r="D52" s="86"/>
      <c r="E52" s="41"/>
      <c r="F52" s="54"/>
      <c r="G52" s="87">
        <f>G51-F51</f>
        <v>181508</v>
      </c>
      <c r="I52" s="86">
        <f>I51-H51</f>
        <v>17489</v>
      </c>
    </row>
    <row r="53" spans="1:9" s="8" customFormat="1" ht="12.75">
      <c r="A53" s="15" t="s">
        <v>48</v>
      </c>
      <c r="B53" s="88">
        <f>B51/(SUM($B$51:$C$51))</f>
        <v>0.6253747737016422</v>
      </c>
      <c r="C53" s="88">
        <f>C51/(SUM($B$51:$C$51))</f>
        <v>0.3746252262983578</v>
      </c>
      <c r="D53" s="89">
        <f>D51/D51</f>
        <v>1</v>
      </c>
      <c r="E53" s="88">
        <f>E51/(SUM($E$51:$E$51))</f>
        <v>1</v>
      </c>
      <c r="F53" s="88">
        <f>F51/(SUM($F$51:$G$51))</f>
        <v>0.3456758843274826</v>
      </c>
      <c r="G53" s="88">
        <f>G51/(SUM($F$51:$G$51))</f>
        <v>0.6543241156725174</v>
      </c>
      <c r="H53" s="88">
        <f>H51/(SUM($H$51:$I$51))</f>
        <v>0.4852901348271135</v>
      </c>
      <c r="I53" s="103">
        <f>I51/(SUM($H$51:$I$51))</f>
        <v>0.5147098651728865</v>
      </c>
    </row>
  </sheetData>
  <sheetProtection/>
  <mergeCells count="9">
    <mergeCell ref="F2:G2"/>
    <mergeCell ref="F3:G3"/>
    <mergeCell ref="F4:G4"/>
    <mergeCell ref="H2:I2"/>
    <mergeCell ref="B2:C2"/>
    <mergeCell ref="B3:C3"/>
    <mergeCell ref="B4:C4"/>
    <mergeCell ref="H3:I3"/>
    <mergeCell ref="H4:I4"/>
  </mergeCells>
  <printOptions horizontalCentered="1"/>
  <pageMargins left="0.5" right="0.5" top="1" bottom="0.5" header="0.25" footer="0.25"/>
  <pageSetup horizontalDpi="600" verticalDpi="600" orientation="portrait" paperSize="5" r:id="rId1"/>
  <headerFooter alignWithMargins="0">
    <oddHeader>&amp;CABSTRACT OF VOTES
Cast at the General Election         November 6, 2018</oddHeader>
  </headerFooter>
  <ignoredErrors>
    <ignoredError sqref="B53:C53 C52 D53:E53 D52:E52 F52 J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xSplit="1" ySplit="6" topLeftCell="B7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B7" sqref="B7"/>
    </sheetView>
  </sheetViews>
  <sheetFormatPr defaultColWidth="9.140625" defaultRowHeight="12.75"/>
  <cols>
    <col min="1" max="1" width="10.57421875" style="8" customWidth="1"/>
    <col min="2" max="2" width="8.140625" style="41" customWidth="1"/>
    <col min="3" max="3" width="8.00390625" style="41" customWidth="1"/>
    <col min="4" max="4" width="8.140625" style="41" customWidth="1"/>
    <col min="5" max="5" width="10.57421875" style="41" customWidth="1"/>
    <col min="6" max="9" width="9.140625" style="16" customWidth="1"/>
    <col min="10" max="10" width="9.140625" style="53" customWidth="1"/>
    <col min="11" max="16384" width="9.140625" style="16" customWidth="1"/>
  </cols>
  <sheetData>
    <row r="1" spans="1:10" s="1" customFormat="1" ht="18">
      <c r="A1" s="22" t="s">
        <v>79</v>
      </c>
      <c r="B1" s="32"/>
      <c r="C1" s="32"/>
      <c r="D1" s="32"/>
      <c r="E1" s="32"/>
      <c r="F1" s="21"/>
      <c r="G1" s="21"/>
      <c r="H1" s="21"/>
      <c r="I1" s="21"/>
      <c r="J1" s="51" t="s">
        <v>0</v>
      </c>
    </row>
    <row r="2" spans="1:10" s="3" customFormat="1" ht="12.75">
      <c r="A2" s="23"/>
      <c r="B2" s="29"/>
      <c r="C2" s="29"/>
      <c r="D2" s="29"/>
      <c r="E2" s="29"/>
      <c r="F2" s="113"/>
      <c r="G2" s="115"/>
      <c r="H2" s="115"/>
      <c r="I2" s="115"/>
      <c r="J2" s="114"/>
    </row>
    <row r="3" spans="1:10" s="2" customFormat="1" ht="12.75">
      <c r="A3" s="5"/>
      <c r="B3" s="37"/>
      <c r="C3" s="42"/>
      <c r="D3" s="37"/>
      <c r="E3" s="42"/>
      <c r="F3" s="104" t="s">
        <v>64</v>
      </c>
      <c r="G3" s="105"/>
      <c r="H3" s="105"/>
      <c r="I3" s="105"/>
      <c r="J3" s="111"/>
    </row>
    <row r="4" spans="1:10" s="2" customFormat="1" ht="12.75">
      <c r="A4" s="5"/>
      <c r="B4" s="116" t="s">
        <v>103</v>
      </c>
      <c r="C4" s="117"/>
      <c r="D4" s="116" t="s">
        <v>104</v>
      </c>
      <c r="E4" s="117"/>
      <c r="F4" s="104" t="s">
        <v>65</v>
      </c>
      <c r="G4" s="105"/>
      <c r="H4" s="105"/>
      <c r="I4" s="105"/>
      <c r="J4" s="111"/>
    </row>
    <row r="5" spans="1:10" s="8" customFormat="1" ht="12.75">
      <c r="A5" s="6"/>
      <c r="B5" s="38"/>
      <c r="C5" s="43"/>
      <c r="D5" s="38"/>
      <c r="E5" s="43"/>
      <c r="F5" s="118"/>
      <c r="G5" s="119"/>
      <c r="H5" s="119"/>
      <c r="I5" s="119"/>
      <c r="J5" s="120"/>
    </row>
    <row r="6" spans="1:10" s="28" customFormat="1" ht="96" customHeight="1">
      <c r="A6" s="27" t="s">
        <v>1</v>
      </c>
      <c r="B6" s="36" t="s">
        <v>105</v>
      </c>
      <c r="C6" s="36" t="s">
        <v>106</v>
      </c>
      <c r="D6" s="36" t="s">
        <v>105</v>
      </c>
      <c r="E6" s="34" t="s">
        <v>106</v>
      </c>
      <c r="F6" s="18" t="s">
        <v>69</v>
      </c>
      <c r="G6" s="18" t="s">
        <v>62</v>
      </c>
      <c r="H6" s="18" t="s">
        <v>70</v>
      </c>
      <c r="I6" s="18" t="s">
        <v>71</v>
      </c>
      <c r="J6" s="52" t="s">
        <v>63</v>
      </c>
    </row>
    <row r="7" spans="1:10" s="10" customFormat="1" ht="12.75">
      <c r="A7" s="9" t="s">
        <v>2</v>
      </c>
      <c r="B7" s="44">
        <v>97835</v>
      </c>
      <c r="C7" s="44">
        <v>91405</v>
      </c>
      <c r="D7" s="44">
        <v>131918</v>
      </c>
      <c r="E7" s="44">
        <v>57475</v>
      </c>
      <c r="F7" s="54">
        <v>245903</v>
      </c>
      <c r="G7" s="55">
        <v>28363</v>
      </c>
      <c r="H7" s="55">
        <v>274266</v>
      </c>
      <c r="I7" s="55">
        <v>192303</v>
      </c>
      <c r="J7" s="56">
        <f aca="true" t="shared" si="0" ref="J7:J51">IF(H7&lt;&gt;0,I7/H7,"")</f>
        <v>0.7011550830215921</v>
      </c>
    </row>
    <row r="8" spans="1:10" s="10" customFormat="1" ht="12.75">
      <c r="A8" s="11" t="s">
        <v>3</v>
      </c>
      <c r="B8" s="45">
        <v>1074</v>
      </c>
      <c r="C8" s="45">
        <v>804</v>
      </c>
      <c r="D8" s="45">
        <v>1126</v>
      </c>
      <c r="E8" s="45">
        <v>739</v>
      </c>
      <c r="F8" s="57">
        <v>2594</v>
      </c>
      <c r="G8" s="58">
        <v>178</v>
      </c>
      <c r="H8" s="58">
        <v>2772</v>
      </c>
      <c r="I8" s="58">
        <v>1917</v>
      </c>
      <c r="J8" s="56">
        <v>0.6915584415584416</v>
      </c>
    </row>
    <row r="9" spans="1:10" s="10" customFormat="1" ht="12.75">
      <c r="A9" s="11" t="s">
        <v>4</v>
      </c>
      <c r="B9" s="45">
        <v>13632</v>
      </c>
      <c r="C9" s="45">
        <v>15412</v>
      </c>
      <c r="D9" s="45">
        <v>19239</v>
      </c>
      <c r="E9" s="45">
        <v>9884</v>
      </c>
      <c r="F9" s="57">
        <v>41509</v>
      </c>
      <c r="G9" s="58">
        <v>3995</v>
      </c>
      <c r="H9" s="58">
        <v>45504</v>
      </c>
      <c r="I9" s="58">
        <v>29444</v>
      </c>
      <c r="J9" s="56">
        <f t="shared" si="0"/>
        <v>0.647063994374121</v>
      </c>
    </row>
    <row r="10" spans="1:10" s="10" customFormat="1" ht="12.75">
      <c r="A10" s="11" t="s">
        <v>5</v>
      </c>
      <c r="B10" s="45">
        <v>863</v>
      </c>
      <c r="C10" s="45">
        <v>1291</v>
      </c>
      <c r="D10" s="45">
        <v>1104</v>
      </c>
      <c r="E10" s="45">
        <v>1042</v>
      </c>
      <c r="F10" s="57">
        <v>3331</v>
      </c>
      <c r="G10" s="58">
        <v>145</v>
      </c>
      <c r="H10" s="58">
        <v>3476</v>
      </c>
      <c r="I10" s="58">
        <v>2193</v>
      </c>
      <c r="J10" s="56">
        <f t="shared" si="0"/>
        <v>0.630897583429229</v>
      </c>
    </row>
    <row r="11" spans="1:10" s="10" customFormat="1" ht="12.75">
      <c r="A11" s="11" t="s">
        <v>6</v>
      </c>
      <c r="B11" s="45">
        <v>1834</v>
      </c>
      <c r="C11" s="45">
        <v>1934</v>
      </c>
      <c r="D11" s="45">
        <v>1783</v>
      </c>
      <c r="E11" s="45">
        <v>1935</v>
      </c>
      <c r="F11" s="57">
        <v>5153</v>
      </c>
      <c r="G11" s="58">
        <v>225</v>
      </c>
      <c r="H11" s="58">
        <v>5378</v>
      </c>
      <c r="I11" s="58">
        <v>3943</v>
      </c>
      <c r="J11" s="56">
        <f t="shared" si="0"/>
        <v>0.733172182967646</v>
      </c>
    </row>
    <row r="12" spans="1:10" s="10" customFormat="1" ht="12.75">
      <c r="A12" s="11" t="s">
        <v>7</v>
      </c>
      <c r="B12" s="45">
        <v>5411</v>
      </c>
      <c r="C12" s="45">
        <v>7853</v>
      </c>
      <c r="D12" s="45">
        <v>6905</v>
      </c>
      <c r="E12" s="45">
        <v>6290</v>
      </c>
      <c r="F12" s="57">
        <v>19503</v>
      </c>
      <c r="G12" s="58">
        <v>1511</v>
      </c>
      <c r="H12" s="58">
        <v>21014</v>
      </c>
      <c r="I12" s="58">
        <v>13443</v>
      </c>
      <c r="J12" s="56">
        <f t="shared" si="0"/>
        <v>0.6397163795564862</v>
      </c>
    </row>
    <row r="13" spans="1:10" s="10" customFormat="1" ht="12.75">
      <c r="A13" s="11" t="s">
        <v>8</v>
      </c>
      <c r="B13" s="45">
        <v>4228</v>
      </c>
      <c r="C13" s="45">
        <v>6050</v>
      </c>
      <c r="D13" s="45">
        <v>8348</v>
      </c>
      <c r="E13" s="45">
        <v>2098</v>
      </c>
      <c r="F13" s="57">
        <v>13011</v>
      </c>
      <c r="G13" s="58">
        <v>849</v>
      </c>
      <c r="H13" s="58">
        <v>13860</v>
      </c>
      <c r="I13" s="58">
        <v>10586</v>
      </c>
      <c r="J13" s="56">
        <f t="shared" si="0"/>
        <v>0.7637806637806638</v>
      </c>
    </row>
    <row r="14" spans="1:10" s="10" customFormat="1" ht="12.75">
      <c r="A14" s="11" t="s">
        <v>9</v>
      </c>
      <c r="B14" s="45">
        <v>1985</v>
      </c>
      <c r="C14" s="45">
        <v>1553</v>
      </c>
      <c r="D14" s="45">
        <v>1937</v>
      </c>
      <c r="E14" s="45">
        <v>1526</v>
      </c>
      <c r="F14" s="57">
        <v>4662</v>
      </c>
      <c r="G14" s="58">
        <v>359</v>
      </c>
      <c r="H14" s="58">
        <v>5021</v>
      </c>
      <c r="I14" s="58">
        <v>3514</v>
      </c>
      <c r="J14" s="56">
        <v>0.6998605855407289</v>
      </c>
    </row>
    <row r="15" spans="1:10" s="10" customFormat="1" ht="12.75">
      <c r="A15" s="11" t="s">
        <v>10</v>
      </c>
      <c r="B15" s="45">
        <v>6555</v>
      </c>
      <c r="C15" s="45">
        <v>11877</v>
      </c>
      <c r="D15" s="45">
        <v>9867</v>
      </c>
      <c r="E15" s="45">
        <v>8717</v>
      </c>
      <c r="F15" s="57">
        <v>25471</v>
      </c>
      <c r="G15" s="58">
        <v>1410</v>
      </c>
      <c r="H15" s="58">
        <v>26881</v>
      </c>
      <c r="I15" s="58">
        <v>18853</v>
      </c>
      <c r="J15" s="56">
        <f t="shared" si="0"/>
        <v>0.7013503961906179</v>
      </c>
    </row>
    <row r="16" spans="1:10" s="10" customFormat="1" ht="12.75">
      <c r="A16" s="11" t="s">
        <v>11</v>
      </c>
      <c r="B16" s="45">
        <v>14495</v>
      </c>
      <c r="C16" s="45">
        <v>20714</v>
      </c>
      <c r="D16" s="45">
        <v>20243</v>
      </c>
      <c r="E16" s="45">
        <v>15030</v>
      </c>
      <c r="F16" s="57">
        <v>51682</v>
      </c>
      <c r="G16" s="58">
        <v>4548</v>
      </c>
      <c r="H16" s="58">
        <v>56230</v>
      </c>
      <c r="I16" s="58">
        <v>35718</v>
      </c>
      <c r="J16" s="56">
        <f t="shared" si="0"/>
        <v>0.6352125200071136</v>
      </c>
    </row>
    <row r="17" spans="1:10" s="10" customFormat="1" ht="12.75">
      <c r="A17" s="11" t="s">
        <v>12</v>
      </c>
      <c r="B17" s="45">
        <v>1524</v>
      </c>
      <c r="C17" s="45">
        <v>2715</v>
      </c>
      <c r="D17" s="45">
        <v>1935</v>
      </c>
      <c r="E17" s="45">
        <v>2313</v>
      </c>
      <c r="F17" s="57">
        <v>6160</v>
      </c>
      <c r="G17" s="58">
        <v>275</v>
      </c>
      <c r="H17" s="58">
        <v>6435</v>
      </c>
      <c r="I17" s="58">
        <v>4334</v>
      </c>
      <c r="J17" s="56">
        <f t="shared" si="0"/>
        <v>0.6735042735042736</v>
      </c>
    </row>
    <row r="18" spans="1:10" s="10" customFormat="1" ht="12.75">
      <c r="A18" s="11" t="s">
        <v>13</v>
      </c>
      <c r="B18" s="45">
        <v>571</v>
      </c>
      <c r="C18" s="45">
        <v>465</v>
      </c>
      <c r="D18" s="45">
        <v>549</v>
      </c>
      <c r="E18" s="45">
        <v>490</v>
      </c>
      <c r="F18" s="57">
        <v>1484</v>
      </c>
      <c r="G18" s="58">
        <v>75</v>
      </c>
      <c r="H18" s="58">
        <v>1559</v>
      </c>
      <c r="I18" s="58">
        <v>1048</v>
      </c>
      <c r="J18" s="56">
        <f t="shared" si="0"/>
        <v>0.6722257857601026</v>
      </c>
    </row>
    <row r="19" spans="1:10" s="12" customFormat="1" ht="12.75">
      <c r="A19" s="11" t="s">
        <v>14</v>
      </c>
      <c r="B19" s="45">
        <v>301</v>
      </c>
      <c r="C19" s="45">
        <v>238</v>
      </c>
      <c r="D19" s="45">
        <v>311</v>
      </c>
      <c r="E19" s="45">
        <v>226</v>
      </c>
      <c r="F19" s="57">
        <v>689</v>
      </c>
      <c r="G19" s="58">
        <v>51</v>
      </c>
      <c r="H19" s="58">
        <v>740</v>
      </c>
      <c r="I19" s="58">
        <v>544</v>
      </c>
      <c r="J19" s="56">
        <f t="shared" si="0"/>
        <v>0.7351351351351352</v>
      </c>
    </row>
    <row r="20" spans="1:10" s="12" customFormat="1" ht="12.75">
      <c r="A20" s="11" t="s">
        <v>15</v>
      </c>
      <c r="B20" s="45">
        <v>32560</v>
      </c>
      <c r="C20" s="45">
        <v>30838</v>
      </c>
      <c r="D20" s="45">
        <v>35973</v>
      </c>
      <c r="E20" s="45">
        <v>27321</v>
      </c>
      <c r="F20" s="57">
        <v>89114</v>
      </c>
      <c r="G20" s="58">
        <v>9907</v>
      </c>
      <c r="H20" s="58">
        <v>99021</v>
      </c>
      <c r="I20" s="58">
        <v>64247</v>
      </c>
      <c r="J20" s="56">
        <f t="shared" si="0"/>
        <v>0.6488219670574928</v>
      </c>
    </row>
    <row r="21" spans="1:10" s="12" customFormat="1" ht="12.75">
      <c r="A21" s="11" t="s">
        <v>16</v>
      </c>
      <c r="B21" s="45">
        <v>1007</v>
      </c>
      <c r="C21" s="45">
        <v>1242</v>
      </c>
      <c r="D21" s="45">
        <v>1240</v>
      </c>
      <c r="E21" s="45">
        <v>1009</v>
      </c>
      <c r="F21" s="57">
        <v>3630</v>
      </c>
      <c r="G21" s="58">
        <v>179</v>
      </c>
      <c r="H21" s="58">
        <v>3809</v>
      </c>
      <c r="I21" s="58">
        <v>2290</v>
      </c>
      <c r="J21" s="56">
        <f t="shared" si="0"/>
        <v>0.6012076660540825</v>
      </c>
    </row>
    <row r="22" spans="1:10" s="12" customFormat="1" ht="12.75">
      <c r="A22" s="11" t="s">
        <v>17</v>
      </c>
      <c r="B22" s="45">
        <v>2442</v>
      </c>
      <c r="C22" s="45">
        <v>3736</v>
      </c>
      <c r="D22" s="45">
        <v>3037</v>
      </c>
      <c r="E22" s="45">
        <v>3145</v>
      </c>
      <c r="F22" s="57">
        <v>9349</v>
      </c>
      <c r="G22" s="58">
        <v>663</v>
      </c>
      <c r="H22" s="58">
        <v>10012</v>
      </c>
      <c r="I22" s="58">
        <v>6244</v>
      </c>
      <c r="J22" s="56">
        <f t="shared" si="0"/>
        <v>0.62365161805833</v>
      </c>
    </row>
    <row r="23" spans="1:10" s="12" customFormat="1" ht="12.75">
      <c r="A23" s="11" t="s">
        <v>18</v>
      </c>
      <c r="B23" s="46">
        <v>127</v>
      </c>
      <c r="C23" s="46">
        <v>124</v>
      </c>
      <c r="D23" s="46">
        <v>137</v>
      </c>
      <c r="E23" s="46">
        <v>113</v>
      </c>
      <c r="F23" s="59">
        <v>386</v>
      </c>
      <c r="G23" s="60">
        <v>24</v>
      </c>
      <c r="H23" s="60">
        <v>410</v>
      </c>
      <c r="I23" s="60">
        <v>259</v>
      </c>
      <c r="J23" s="61">
        <f t="shared" si="0"/>
        <v>0.6317073170731707</v>
      </c>
    </row>
    <row r="24" spans="1:10" s="12" customFormat="1" ht="12.75">
      <c r="A24" s="11" t="s">
        <v>19</v>
      </c>
      <c r="B24" s="47">
        <v>1360</v>
      </c>
      <c r="C24" s="48">
        <v>1787</v>
      </c>
      <c r="D24" s="49">
        <v>1686</v>
      </c>
      <c r="E24" s="50">
        <v>1480</v>
      </c>
      <c r="F24" s="50">
        <v>4441</v>
      </c>
      <c r="G24" s="49">
        <v>213</v>
      </c>
      <c r="H24" s="49">
        <v>4654</v>
      </c>
      <c r="I24" s="49">
        <v>3232</v>
      </c>
      <c r="J24" s="61">
        <f t="shared" si="0"/>
        <v>0.6944563816072196</v>
      </c>
    </row>
    <row r="25" spans="1:10" s="12" customFormat="1" ht="12.75">
      <c r="A25" s="11" t="s">
        <v>20</v>
      </c>
      <c r="B25" s="44">
        <v>1266</v>
      </c>
      <c r="C25" s="44">
        <v>884</v>
      </c>
      <c r="D25" s="44">
        <v>1070</v>
      </c>
      <c r="E25" s="44">
        <v>1068</v>
      </c>
      <c r="F25" s="54">
        <v>2826</v>
      </c>
      <c r="G25" s="55">
        <v>153</v>
      </c>
      <c r="H25" s="55">
        <v>2979</v>
      </c>
      <c r="I25" s="55">
        <v>2183</v>
      </c>
      <c r="J25" s="56">
        <f t="shared" si="0"/>
        <v>0.7327962403491104</v>
      </c>
    </row>
    <row r="26" spans="1:10" s="12" customFormat="1" ht="12.75">
      <c r="A26" s="11" t="s">
        <v>21</v>
      </c>
      <c r="B26" s="45">
        <v>3884</v>
      </c>
      <c r="C26" s="45">
        <v>3093</v>
      </c>
      <c r="D26" s="45">
        <v>4081</v>
      </c>
      <c r="E26" s="45">
        <v>2894</v>
      </c>
      <c r="F26" s="57">
        <v>10362</v>
      </c>
      <c r="G26" s="58">
        <v>790</v>
      </c>
      <c r="H26" s="58">
        <f>IF(G26&lt;&gt;0,G26+F26,"")</f>
        <v>11152</v>
      </c>
      <c r="I26" s="58">
        <v>7098</v>
      </c>
      <c r="J26" s="56">
        <f t="shared" si="0"/>
        <v>0.6364777618364419</v>
      </c>
    </row>
    <row r="27" spans="1:10" s="12" customFormat="1" ht="12.75">
      <c r="A27" s="11" t="s">
        <v>22</v>
      </c>
      <c r="B27" s="45">
        <v>1465</v>
      </c>
      <c r="C27" s="45">
        <v>2344</v>
      </c>
      <c r="D27" s="45">
        <v>1603</v>
      </c>
      <c r="E27" s="45">
        <v>2199</v>
      </c>
      <c r="F27" s="57">
        <v>6158</v>
      </c>
      <c r="G27" s="58">
        <v>368</v>
      </c>
      <c r="H27" s="58">
        <v>6526</v>
      </c>
      <c r="I27" s="58">
        <v>3903</v>
      </c>
      <c r="J27" s="56">
        <f t="shared" si="0"/>
        <v>0.5980692614158749</v>
      </c>
    </row>
    <row r="28" spans="1:10" s="12" customFormat="1" ht="12.75">
      <c r="A28" s="11" t="s">
        <v>23</v>
      </c>
      <c r="B28" s="45">
        <v>1896</v>
      </c>
      <c r="C28" s="45">
        <v>2899</v>
      </c>
      <c r="D28" s="45">
        <v>2299</v>
      </c>
      <c r="E28" s="45">
        <v>2490</v>
      </c>
      <c r="F28" s="57">
        <v>6663</v>
      </c>
      <c r="G28" s="58">
        <v>526</v>
      </c>
      <c r="H28" s="58">
        <v>7189</v>
      </c>
      <c r="I28" s="58">
        <v>4832</v>
      </c>
      <c r="J28" s="56">
        <f t="shared" si="0"/>
        <v>0.6721379885936848</v>
      </c>
    </row>
    <row r="29" spans="1:10" s="12" customFormat="1" ht="12.75">
      <c r="A29" s="11" t="s">
        <v>24</v>
      </c>
      <c r="B29" s="45">
        <v>4188</v>
      </c>
      <c r="C29" s="45">
        <v>2931</v>
      </c>
      <c r="D29" s="45">
        <v>3743</v>
      </c>
      <c r="E29" s="45">
        <v>3356</v>
      </c>
      <c r="F29" s="57">
        <v>9504</v>
      </c>
      <c r="G29" s="58">
        <v>860</v>
      </c>
      <c r="H29" s="58">
        <v>10364</v>
      </c>
      <c r="I29" s="58">
        <v>7216</v>
      </c>
      <c r="J29" s="56">
        <f t="shared" si="0"/>
        <v>0.6962562717097646</v>
      </c>
    </row>
    <row r="30" spans="1:10" s="12" customFormat="1" ht="12.75">
      <c r="A30" s="11" t="s">
        <v>25</v>
      </c>
      <c r="B30" s="45">
        <v>2276</v>
      </c>
      <c r="C30" s="45">
        <v>2154</v>
      </c>
      <c r="D30" s="45">
        <v>2445</v>
      </c>
      <c r="E30" s="45">
        <v>1969</v>
      </c>
      <c r="F30" s="57">
        <v>6183</v>
      </c>
      <c r="G30" s="58">
        <v>370</v>
      </c>
      <c r="H30" s="58">
        <v>6553</v>
      </c>
      <c r="I30" s="58">
        <v>4469</v>
      </c>
      <c r="J30" s="56">
        <f t="shared" si="0"/>
        <v>0.6819777201281856</v>
      </c>
    </row>
    <row r="31" spans="1:10" s="12" customFormat="1" ht="12.75">
      <c r="A31" s="11" t="s">
        <v>26</v>
      </c>
      <c r="B31" s="45">
        <v>2933</v>
      </c>
      <c r="C31" s="45">
        <v>4080</v>
      </c>
      <c r="D31" s="45">
        <v>2933</v>
      </c>
      <c r="E31" s="45">
        <v>4101</v>
      </c>
      <c r="F31" s="57">
        <v>9727</v>
      </c>
      <c r="G31" s="58">
        <v>416</v>
      </c>
      <c r="H31" s="58">
        <v>10143</v>
      </c>
      <c r="I31" s="58">
        <v>7130</v>
      </c>
      <c r="J31" s="56">
        <f t="shared" si="0"/>
        <v>0.7029478458049887</v>
      </c>
    </row>
    <row r="32" spans="1:10" s="12" customFormat="1" ht="12.75">
      <c r="A32" s="11" t="s">
        <v>27</v>
      </c>
      <c r="B32" s="45">
        <v>3263</v>
      </c>
      <c r="C32" s="45">
        <v>5520</v>
      </c>
      <c r="D32" s="45">
        <v>3589</v>
      </c>
      <c r="E32" s="45">
        <v>5176</v>
      </c>
      <c r="F32" s="57">
        <v>13472</v>
      </c>
      <c r="G32" s="58">
        <v>684</v>
      </c>
      <c r="H32" s="58">
        <f>IF(G32&lt;&gt;0,G32+F32,"")</f>
        <v>14156</v>
      </c>
      <c r="I32" s="58">
        <v>8877</v>
      </c>
      <c r="J32" s="56">
        <f t="shared" si="0"/>
        <v>0.6270839220118678</v>
      </c>
    </row>
    <row r="33" spans="1:10" s="12" customFormat="1" ht="12.75">
      <c r="A33" s="11" t="s">
        <v>28</v>
      </c>
      <c r="B33" s="45">
        <v>2639</v>
      </c>
      <c r="C33" s="45">
        <v>2748</v>
      </c>
      <c r="D33" s="45">
        <v>3073</v>
      </c>
      <c r="E33" s="45">
        <v>2321</v>
      </c>
      <c r="F33" s="57">
        <v>8002</v>
      </c>
      <c r="G33" s="58">
        <v>690</v>
      </c>
      <c r="H33" s="58">
        <v>8692</v>
      </c>
      <c r="I33" s="58">
        <v>5498</v>
      </c>
      <c r="J33" s="56">
        <f t="shared" si="0"/>
        <v>0.6325356649792913</v>
      </c>
    </row>
    <row r="34" spans="1:10" s="12" customFormat="1" ht="12.75">
      <c r="A34" s="11" t="s">
        <v>29</v>
      </c>
      <c r="B34" s="45">
        <v>19823</v>
      </c>
      <c r="C34" s="45">
        <v>36281</v>
      </c>
      <c r="D34" s="45">
        <v>28374</v>
      </c>
      <c r="E34" s="45">
        <v>27875</v>
      </c>
      <c r="F34" s="57">
        <v>77986</v>
      </c>
      <c r="G34" s="58">
        <v>6117</v>
      </c>
      <c r="H34" s="58">
        <v>84103</v>
      </c>
      <c r="I34" s="58">
        <v>57232</v>
      </c>
      <c r="J34" s="56">
        <f t="shared" si="0"/>
        <v>0.6804989120483217</v>
      </c>
    </row>
    <row r="35" spans="1:10" s="12" customFormat="1" ht="12.75">
      <c r="A35" s="11" t="s">
        <v>30</v>
      </c>
      <c r="B35" s="45">
        <v>5156</v>
      </c>
      <c r="C35" s="45">
        <v>10573</v>
      </c>
      <c r="D35" s="45">
        <v>11269</v>
      </c>
      <c r="E35" s="45">
        <v>4661</v>
      </c>
      <c r="F35" s="57">
        <v>22699</v>
      </c>
      <c r="G35" s="58">
        <v>2743</v>
      </c>
      <c r="H35" s="58">
        <v>25442</v>
      </c>
      <c r="I35" s="58">
        <v>16174</v>
      </c>
      <c r="J35" s="56">
        <f t="shared" si="0"/>
        <v>0.6357204622278123</v>
      </c>
    </row>
    <row r="36" spans="1:10" s="12" customFormat="1" ht="12.75">
      <c r="A36" s="11" t="s">
        <v>31</v>
      </c>
      <c r="B36" s="45">
        <v>1849</v>
      </c>
      <c r="C36" s="45">
        <v>1599</v>
      </c>
      <c r="D36" s="45">
        <v>1960</v>
      </c>
      <c r="E36" s="45">
        <v>1496</v>
      </c>
      <c r="F36" s="57">
        <v>4811</v>
      </c>
      <c r="G36" s="58">
        <v>151</v>
      </c>
      <c r="H36" s="58">
        <v>4962</v>
      </c>
      <c r="I36" s="58">
        <v>3505</v>
      </c>
      <c r="J36" s="56">
        <f t="shared" si="0"/>
        <v>0.7063683998387746</v>
      </c>
    </row>
    <row r="37" spans="1:10" s="12" customFormat="1" ht="12.75">
      <c r="A37" s="11" t="s">
        <v>32</v>
      </c>
      <c r="B37" s="45">
        <v>550</v>
      </c>
      <c r="C37" s="45">
        <v>841</v>
      </c>
      <c r="D37" s="45">
        <v>718</v>
      </c>
      <c r="E37" s="45">
        <v>669</v>
      </c>
      <c r="F37" s="57">
        <v>2032</v>
      </c>
      <c r="G37" s="58">
        <v>137</v>
      </c>
      <c r="H37" s="58">
        <v>2166</v>
      </c>
      <c r="I37" s="58">
        <v>1409</v>
      </c>
      <c r="J37" s="56">
        <f t="shared" si="0"/>
        <v>0.6505078485687904</v>
      </c>
    </row>
    <row r="38" spans="1:10" s="12" customFormat="1" ht="12.75">
      <c r="A38" s="11" t="s">
        <v>33</v>
      </c>
      <c r="B38" s="45">
        <v>738</v>
      </c>
      <c r="C38" s="45">
        <v>716</v>
      </c>
      <c r="D38" s="45">
        <v>919</v>
      </c>
      <c r="E38" s="45">
        <v>534</v>
      </c>
      <c r="F38" s="57">
        <v>2112</v>
      </c>
      <c r="G38" s="58">
        <v>95</v>
      </c>
      <c r="H38" s="58">
        <v>2207</v>
      </c>
      <c r="I38" s="58">
        <v>1496</v>
      </c>
      <c r="J38" s="56">
        <f t="shared" si="0"/>
        <v>0.6778432260987767</v>
      </c>
    </row>
    <row r="39" spans="1:10" s="12" customFormat="1" ht="12.75">
      <c r="A39" s="11" t="s">
        <v>34</v>
      </c>
      <c r="B39" s="45">
        <v>2005</v>
      </c>
      <c r="C39" s="45">
        <v>6848</v>
      </c>
      <c r="D39" s="45">
        <v>4086</v>
      </c>
      <c r="E39" s="45">
        <v>4761</v>
      </c>
      <c r="F39" s="57">
        <v>18343</v>
      </c>
      <c r="G39" s="58">
        <v>1693</v>
      </c>
      <c r="H39" s="58">
        <v>20036</v>
      </c>
      <c r="I39" s="58">
        <v>8923</v>
      </c>
      <c r="J39" s="56">
        <f t="shared" si="0"/>
        <v>0.4453483729287283</v>
      </c>
    </row>
    <row r="40" spans="1:10" s="12" customFormat="1" ht="12.75">
      <c r="A40" s="11" t="s">
        <v>35</v>
      </c>
      <c r="B40" s="45">
        <v>2378</v>
      </c>
      <c r="C40" s="45">
        <v>2762</v>
      </c>
      <c r="D40" s="45">
        <v>2688</v>
      </c>
      <c r="E40" s="45">
        <v>2453</v>
      </c>
      <c r="F40" s="57">
        <v>7726</v>
      </c>
      <c r="G40" s="58">
        <v>647</v>
      </c>
      <c r="H40" s="58">
        <v>8373</v>
      </c>
      <c r="I40" s="58">
        <v>5220</v>
      </c>
      <c r="J40" s="56">
        <v>0.6234324614833393</v>
      </c>
    </row>
    <row r="41" spans="1:10" s="12" customFormat="1" ht="12.75">
      <c r="A41" s="11" t="s">
        <v>36</v>
      </c>
      <c r="B41" s="45">
        <v>6184</v>
      </c>
      <c r="C41" s="45">
        <v>8215</v>
      </c>
      <c r="D41" s="45">
        <v>9138</v>
      </c>
      <c r="E41" s="45">
        <v>5315</v>
      </c>
      <c r="F41" s="57">
        <v>21533</v>
      </c>
      <c r="G41" s="58">
        <v>1604</v>
      </c>
      <c r="H41" s="58">
        <f>IF(G41&lt;&gt;0,G41+F41,"")</f>
        <v>23137</v>
      </c>
      <c r="I41" s="58">
        <v>14681</v>
      </c>
      <c r="J41" s="56">
        <f t="shared" si="0"/>
        <v>0.6345247871374854</v>
      </c>
    </row>
    <row r="42" spans="1:10" s="12" customFormat="1" ht="12.75">
      <c r="A42" s="11" t="s">
        <v>37</v>
      </c>
      <c r="B42" s="45">
        <v>685</v>
      </c>
      <c r="C42" s="45">
        <v>855</v>
      </c>
      <c r="D42" s="45">
        <v>735</v>
      </c>
      <c r="E42" s="45">
        <v>804</v>
      </c>
      <c r="F42" s="57">
        <v>2461</v>
      </c>
      <c r="G42" s="58">
        <v>125</v>
      </c>
      <c r="H42" s="58">
        <v>2586</v>
      </c>
      <c r="I42" s="58">
        <v>1554</v>
      </c>
      <c r="J42" s="56">
        <f t="shared" si="0"/>
        <v>0.6009280742459396</v>
      </c>
    </row>
    <row r="43" spans="1:10" s="12" customFormat="1" ht="12.75">
      <c r="A43" s="11" t="s">
        <v>38</v>
      </c>
      <c r="B43" s="45">
        <v>2148</v>
      </c>
      <c r="C43" s="45">
        <v>1291</v>
      </c>
      <c r="D43" s="45">
        <v>1751</v>
      </c>
      <c r="E43" s="45">
        <v>1654</v>
      </c>
      <c r="F43" s="57">
        <v>4926</v>
      </c>
      <c r="G43" s="58">
        <v>396</v>
      </c>
      <c r="H43" s="58">
        <v>5247</v>
      </c>
      <c r="I43" s="58">
        <v>3478</v>
      </c>
      <c r="J43" s="56">
        <f t="shared" si="0"/>
        <v>0.6628549647417572</v>
      </c>
    </row>
    <row r="44" spans="1:10" s="12" customFormat="1" ht="12.75">
      <c r="A44" s="11" t="s">
        <v>39</v>
      </c>
      <c r="B44" s="45">
        <v>4329</v>
      </c>
      <c r="C44" s="45">
        <v>3232</v>
      </c>
      <c r="D44" s="45">
        <v>4262</v>
      </c>
      <c r="E44" s="45">
        <v>3272</v>
      </c>
      <c r="F44" s="57">
        <v>10991</v>
      </c>
      <c r="G44" s="58">
        <v>898</v>
      </c>
      <c r="H44" s="58">
        <v>11889</v>
      </c>
      <c r="I44" s="58">
        <v>7678</v>
      </c>
      <c r="J44" s="56">
        <f t="shared" si="0"/>
        <v>0.6458070485322567</v>
      </c>
    </row>
    <row r="45" spans="1:10" s="12" customFormat="1" ht="12.75">
      <c r="A45" s="11" t="s">
        <v>40</v>
      </c>
      <c r="B45" s="45">
        <v>1259</v>
      </c>
      <c r="C45" s="45">
        <v>1024</v>
      </c>
      <c r="D45" s="45">
        <v>1306</v>
      </c>
      <c r="E45" s="45">
        <v>878</v>
      </c>
      <c r="F45" s="57">
        <v>3304</v>
      </c>
      <c r="G45" s="58">
        <v>216</v>
      </c>
      <c r="H45" s="58">
        <v>3520</v>
      </c>
      <c r="I45" s="58">
        <v>2224</v>
      </c>
      <c r="J45" s="56">
        <f t="shared" si="0"/>
        <v>0.6318181818181818</v>
      </c>
    </row>
    <row r="46" spans="1:10" s="12" customFormat="1" ht="12.75">
      <c r="A46" s="11" t="s">
        <v>41</v>
      </c>
      <c r="B46" s="45">
        <v>2115</v>
      </c>
      <c r="C46" s="45">
        <v>2138</v>
      </c>
      <c r="D46" s="45">
        <v>2473</v>
      </c>
      <c r="E46" s="45">
        <v>1772</v>
      </c>
      <c r="F46" s="57">
        <v>6496</v>
      </c>
      <c r="G46" s="58">
        <v>364</v>
      </c>
      <c r="H46" s="58">
        <v>6860</v>
      </c>
      <c r="I46" s="58">
        <v>4344</v>
      </c>
      <c r="J46" s="56">
        <v>0.6332361516034986</v>
      </c>
    </row>
    <row r="47" spans="1:10" s="12" customFormat="1" ht="12.75">
      <c r="A47" s="11" t="s">
        <v>42</v>
      </c>
      <c r="B47" s="45">
        <v>1859</v>
      </c>
      <c r="C47" s="45">
        <v>2841</v>
      </c>
      <c r="D47" s="45">
        <v>3396</v>
      </c>
      <c r="E47" s="45">
        <v>1368</v>
      </c>
      <c r="F47" s="57">
        <v>6174</v>
      </c>
      <c r="G47" s="58">
        <v>572</v>
      </c>
      <c r="H47" s="58">
        <v>6746</v>
      </c>
      <c r="I47" s="58">
        <v>5111</v>
      </c>
      <c r="J47" s="56">
        <f t="shared" si="0"/>
        <v>0.7576341535724874</v>
      </c>
    </row>
    <row r="48" spans="1:10" s="12" customFormat="1" ht="12.75">
      <c r="A48" s="11" t="s">
        <v>43</v>
      </c>
      <c r="B48" s="45">
        <v>10731</v>
      </c>
      <c r="C48" s="45">
        <v>13721</v>
      </c>
      <c r="D48" s="45">
        <v>14205</v>
      </c>
      <c r="E48" s="45">
        <v>10225</v>
      </c>
      <c r="F48" s="57">
        <v>35071</v>
      </c>
      <c r="G48" s="58">
        <v>3829</v>
      </c>
      <c r="H48" s="58">
        <v>38900</v>
      </c>
      <c r="I48" s="58">
        <v>24888</v>
      </c>
      <c r="J48" s="56">
        <f t="shared" si="0"/>
        <v>0.6397943444730078</v>
      </c>
    </row>
    <row r="49" spans="1:10" s="12" customFormat="1" ht="12.75">
      <c r="A49" s="11" t="s">
        <v>44</v>
      </c>
      <c r="B49" s="46">
        <v>2563</v>
      </c>
      <c r="C49" s="46">
        <v>2594</v>
      </c>
      <c r="D49" s="46">
        <v>3488</v>
      </c>
      <c r="E49" s="46">
        <v>1694</v>
      </c>
      <c r="F49" s="59">
        <v>6567</v>
      </c>
      <c r="G49" s="60">
        <v>452</v>
      </c>
      <c r="H49" s="58">
        <v>7019</v>
      </c>
      <c r="I49" s="60">
        <v>5265</v>
      </c>
      <c r="J49" s="56">
        <f t="shared" si="0"/>
        <v>0.7501068528280381</v>
      </c>
    </row>
    <row r="50" spans="1:10" s="12" customFormat="1" ht="12.75">
      <c r="A50" s="13" t="s">
        <v>45</v>
      </c>
      <c r="B50" s="46">
        <v>2226</v>
      </c>
      <c r="C50" s="46">
        <v>1702</v>
      </c>
      <c r="D50" s="46">
        <v>2165</v>
      </c>
      <c r="E50" s="46">
        <v>1729</v>
      </c>
      <c r="F50" s="59">
        <v>5205</v>
      </c>
      <c r="G50" s="60">
        <v>418</v>
      </c>
      <c r="H50" s="58">
        <v>5623</v>
      </c>
      <c r="I50" s="62">
        <v>4036</v>
      </c>
      <c r="J50" s="56">
        <f t="shared" si="0"/>
        <v>0.7177663169126801</v>
      </c>
    </row>
    <row r="51" spans="1:10" s="2" customFormat="1" ht="12.75">
      <c r="A51" s="14" t="s">
        <v>46</v>
      </c>
      <c r="B51" s="40">
        <f aca="true" t="shared" si="1" ref="B51:I51">SUM(B7:B50)</f>
        <v>278212</v>
      </c>
      <c r="C51" s="40">
        <f t="shared" si="1"/>
        <v>323924</v>
      </c>
      <c r="D51" s="40">
        <f t="shared" si="1"/>
        <v>365107</v>
      </c>
      <c r="E51" s="40">
        <f t="shared" si="1"/>
        <v>237567</v>
      </c>
      <c r="F51" s="40">
        <f t="shared" si="1"/>
        <v>839406</v>
      </c>
      <c r="G51" s="40">
        <f t="shared" si="1"/>
        <v>78284</v>
      </c>
      <c r="H51" s="63">
        <f t="shared" si="1"/>
        <v>917612</v>
      </c>
      <c r="I51" s="63">
        <f t="shared" si="1"/>
        <v>612536</v>
      </c>
      <c r="J51" s="64">
        <f t="shared" si="0"/>
        <v>0.6675326826589015</v>
      </c>
    </row>
    <row r="52" spans="1:10" s="8" customFormat="1" ht="12.75">
      <c r="A52" s="9" t="s">
        <v>47</v>
      </c>
      <c r="B52" s="39"/>
      <c r="C52" s="44">
        <f>C51-B51</f>
        <v>45712</v>
      </c>
      <c r="D52" s="44">
        <f>D51-E51</f>
        <v>127540</v>
      </c>
      <c r="E52" s="39"/>
      <c r="F52" s="65"/>
      <c r="G52" s="66"/>
      <c r="H52" s="67"/>
      <c r="I52" s="67"/>
      <c r="J52" s="68"/>
    </row>
    <row r="53" spans="1:10" s="8" customFormat="1" ht="12.75">
      <c r="A53" s="15" t="s">
        <v>48</v>
      </c>
      <c r="B53" s="88">
        <f>B51/(SUM($B$51:$C$51))</f>
        <v>0.46204179786626276</v>
      </c>
      <c r="C53" s="88">
        <f>C51/(SUM($B$51:$C$51))</f>
        <v>0.5379582021337372</v>
      </c>
      <c r="D53" s="88">
        <f>D51/(SUM($D$51:$E$51))</f>
        <v>0.6058117655647995</v>
      </c>
      <c r="E53" s="88">
        <f>E51/(SUM($D$51:$E$51))</f>
        <v>0.39418823443520046</v>
      </c>
      <c r="F53" s="69"/>
      <c r="G53" s="70"/>
      <c r="H53" s="71"/>
      <c r="I53" s="71"/>
      <c r="J53" s="72"/>
    </row>
  </sheetData>
  <sheetProtection/>
  <mergeCells count="6">
    <mergeCell ref="B4:C4"/>
    <mergeCell ref="D4:E4"/>
    <mergeCell ref="F3:J3"/>
    <mergeCell ref="F4:J4"/>
    <mergeCell ref="F2:J2"/>
    <mergeCell ref="F5:J5"/>
  </mergeCells>
  <printOptions horizontalCentered="1"/>
  <pageMargins left="0.5" right="0.5" top="1" bottom="0.5" header="0.25" footer="0.25"/>
  <pageSetup horizontalDpi="600" verticalDpi="600" orientation="portrait" paperSize="5" r:id="rId1"/>
  <headerFooter alignWithMargins="0">
    <oddHeader>&amp;CABSTRACT OF VOTES
Cast at the General Election         November 6, 2018</oddHeader>
  </headerFooter>
  <ignoredErrors>
    <ignoredError sqref="I51 F51:G51 H26 H51 H32 H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Lisa Mason</dc:creator>
  <cp:keywords/>
  <dc:description/>
  <cp:lastModifiedBy>Aimee Mickelsen</cp:lastModifiedBy>
  <cp:lastPrinted>2018-11-19T23:56:06Z</cp:lastPrinted>
  <dcterms:created xsi:type="dcterms:W3CDTF">1999-09-27T17:47:33Z</dcterms:created>
  <dcterms:modified xsi:type="dcterms:W3CDTF">2018-12-06T20:42:40Z</dcterms:modified>
  <cp:category/>
  <cp:version/>
  <cp:contentType/>
  <cp:contentStatus/>
</cp:coreProperties>
</file>